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565" windowHeight="7590"/>
  </bookViews>
  <sheets>
    <sheet name="GC_peak are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8" i="2" l="1"/>
  <c r="N147" i="2"/>
  <c r="G147" i="2"/>
  <c r="N146" i="2"/>
  <c r="G146" i="2"/>
  <c r="N144" i="2"/>
  <c r="G144" i="2"/>
  <c r="N143" i="2"/>
  <c r="G143" i="2"/>
  <c r="G142" i="2"/>
  <c r="N141" i="2"/>
  <c r="G141" i="2"/>
  <c r="N140" i="2"/>
  <c r="G140" i="2"/>
  <c r="N138" i="2"/>
  <c r="G138" i="2"/>
  <c r="S180" i="2" l="1"/>
  <c r="R180" i="2"/>
  <c r="Q180" i="2"/>
  <c r="P180" i="2"/>
  <c r="R169" i="2"/>
  <c r="S178" i="2"/>
  <c r="R178" i="2"/>
  <c r="Q178" i="2"/>
  <c r="P178" i="2"/>
  <c r="S176" i="2"/>
  <c r="R176" i="2"/>
  <c r="Q176" i="2"/>
  <c r="P176" i="2"/>
  <c r="S173" i="2"/>
  <c r="R173" i="2"/>
  <c r="Q173" i="2"/>
  <c r="P173" i="2"/>
  <c r="S170" i="2"/>
  <c r="R170" i="2"/>
  <c r="Q170" i="2"/>
  <c r="P170" i="2"/>
  <c r="S169" i="2"/>
  <c r="Q169" i="2"/>
  <c r="P169" i="2"/>
  <c r="S163" i="2"/>
  <c r="R163" i="2"/>
  <c r="Q163" i="2"/>
  <c r="P163" i="2"/>
  <c r="S161" i="2"/>
  <c r="R161" i="2"/>
  <c r="Q161" i="2"/>
  <c r="P161" i="2"/>
  <c r="S159" i="2"/>
  <c r="R159" i="2"/>
  <c r="Q159" i="2"/>
  <c r="P159" i="2"/>
  <c r="I160" i="2"/>
  <c r="I161" i="2"/>
  <c r="I163" i="2"/>
  <c r="I168" i="2"/>
  <c r="I169" i="2"/>
  <c r="I170" i="2"/>
  <c r="I173" i="2"/>
  <c r="I176" i="2"/>
  <c r="I178" i="2"/>
  <c r="I159" i="2"/>
  <c r="H160" i="2"/>
  <c r="H161" i="2"/>
  <c r="H163" i="2"/>
  <c r="H168" i="2"/>
  <c r="H169" i="2"/>
  <c r="H170" i="2"/>
  <c r="H173" i="2"/>
  <c r="H176" i="2"/>
  <c r="H178" i="2"/>
  <c r="H159" i="2"/>
  <c r="G168" i="2"/>
  <c r="G160" i="2"/>
  <c r="G161" i="2"/>
  <c r="G163" i="2"/>
  <c r="G169" i="2"/>
  <c r="G170" i="2"/>
  <c r="G173" i="2"/>
  <c r="G176" i="2"/>
  <c r="G178" i="2"/>
  <c r="G159" i="2"/>
  <c r="F160" i="2"/>
  <c r="F161" i="2"/>
  <c r="F163" i="2"/>
  <c r="F168" i="2"/>
  <c r="F169" i="2"/>
  <c r="F170" i="2"/>
  <c r="F173" i="2"/>
  <c r="F176" i="2"/>
  <c r="F178" i="2"/>
  <c r="F159" i="2"/>
  <c r="Y86" i="2" l="1"/>
  <c r="Z86" i="2" s="1"/>
  <c r="Y87" i="2"/>
  <c r="Z87" i="2" s="1"/>
  <c r="Y85" i="2"/>
  <c r="Z85" i="2" s="1"/>
  <c r="U86" i="2"/>
  <c r="V86" i="2" s="1"/>
  <c r="U87" i="2"/>
  <c r="V87" i="2" s="1"/>
  <c r="U85" i="2"/>
  <c r="V85" i="2" s="1"/>
  <c r="AB85" i="2" s="1"/>
  <c r="Y79" i="2"/>
  <c r="Z79" i="2" s="1"/>
  <c r="U79" i="2"/>
  <c r="V79" i="2"/>
  <c r="Y69" i="2"/>
  <c r="Z69" i="2" s="1"/>
  <c r="U69" i="2"/>
  <c r="V69" i="2" s="1"/>
  <c r="K86" i="2"/>
  <c r="L86" i="2" s="1"/>
  <c r="K85" i="2"/>
  <c r="L85" i="2" s="1"/>
  <c r="N85" i="2" s="1"/>
  <c r="G86" i="2"/>
  <c r="H86" i="2" s="1"/>
  <c r="G85" i="2"/>
  <c r="H85" i="2"/>
  <c r="K80" i="2"/>
  <c r="L80" i="2" s="1"/>
  <c r="N80" i="2" s="1"/>
  <c r="K79" i="2"/>
  <c r="L79" i="2" s="1"/>
  <c r="G80" i="2"/>
  <c r="H80" i="2" s="1"/>
  <c r="G79" i="2"/>
  <c r="H79" i="2" s="1"/>
  <c r="K69" i="2"/>
  <c r="L69" i="2" s="1"/>
  <c r="G69" i="2"/>
  <c r="H69" i="2" s="1"/>
  <c r="AA79" i="2" l="1"/>
  <c r="M69" i="2"/>
  <c r="N79" i="2"/>
  <c r="M80" i="2"/>
  <c r="M85" i="2"/>
  <c r="AB79" i="2"/>
  <c r="AA85" i="2"/>
  <c r="AB69" i="2"/>
  <c r="AB87" i="2"/>
  <c r="AA87" i="2"/>
  <c r="N86" i="2"/>
  <c r="M86" i="2"/>
  <c r="AA86" i="2"/>
  <c r="AB86" i="2"/>
  <c r="AA69" i="2"/>
  <c r="M79" i="2"/>
  <c r="N69" i="2"/>
  <c r="Y63" i="2"/>
  <c r="Z63" i="2" s="1"/>
  <c r="Y62" i="2"/>
  <c r="Z62" i="2" s="1"/>
  <c r="U63" i="2"/>
  <c r="V63" i="2" s="1"/>
  <c r="U62" i="2"/>
  <c r="V62" i="2" s="1"/>
  <c r="Y57" i="2"/>
  <c r="Z57" i="2" s="1"/>
  <c r="Y56" i="2"/>
  <c r="Z56" i="2" s="1"/>
  <c r="U57" i="2"/>
  <c r="V57" i="2" s="1"/>
  <c r="U56" i="2"/>
  <c r="V56" i="2" s="1"/>
  <c r="Y40" i="2"/>
  <c r="Z40" i="2" s="1"/>
  <c r="Y39" i="2"/>
  <c r="Z39" i="2" s="1"/>
  <c r="U40" i="2"/>
  <c r="V40" i="2" s="1"/>
  <c r="U39" i="2"/>
  <c r="V39" i="2" s="1"/>
  <c r="Y46" i="2"/>
  <c r="Z46" i="2" s="1"/>
  <c r="Y45" i="2"/>
  <c r="Z45" i="2" s="1"/>
  <c r="U46" i="2"/>
  <c r="V46" i="2" s="1"/>
  <c r="U45" i="2"/>
  <c r="V45" i="2" s="1"/>
  <c r="K59" i="2"/>
  <c r="L59" i="2" s="1"/>
  <c r="G59" i="2"/>
  <c r="H59" i="2" s="1"/>
  <c r="K43" i="2"/>
  <c r="L43" i="2" s="1"/>
  <c r="K42" i="2"/>
  <c r="L42" i="2" s="1"/>
  <c r="G43" i="2"/>
  <c r="H43" i="2" s="1"/>
  <c r="G42" i="2"/>
  <c r="H42" i="2" s="1"/>
  <c r="G49" i="2"/>
  <c r="H49" i="2" s="1"/>
  <c r="G48" i="2"/>
  <c r="H48" i="2" s="1"/>
  <c r="K49" i="2"/>
  <c r="L49" i="2" s="1"/>
  <c r="K48" i="2"/>
  <c r="L48" i="2" s="1"/>
  <c r="K37" i="2"/>
  <c r="L37" i="2" s="1"/>
  <c r="K36" i="2"/>
  <c r="L36" i="2" s="1"/>
  <c r="G37" i="2"/>
  <c r="H37" i="2" s="1"/>
  <c r="G36" i="2"/>
  <c r="H36" i="2" s="1"/>
  <c r="AA39" i="2" l="1"/>
  <c r="M43" i="2"/>
  <c r="N59" i="2"/>
  <c r="M42" i="2"/>
  <c r="AA57" i="2"/>
  <c r="AB45" i="2"/>
  <c r="AB62" i="2"/>
  <c r="AA63" i="2"/>
  <c r="M59" i="2"/>
  <c r="N42" i="2"/>
  <c r="AA45" i="2"/>
  <c r="M36" i="2"/>
  <c r="N43" i="2"/>
  <c r="AB57" i="2"/>
  <c r="N36" i="2"/>
  <c r="AB40" i="2"/>
  <c r="AA40" i="2"/>
  <c r="N37" i="2"/>
  <c r="M37" i="2"/>
  <c r="AB46" i="2"/>
  <c r="AA46" i="2"/>
  <c r="AB63" i="2"/>
  <c r="AB39" i="2"/>
  <c r="AA62" i="2"/>
  <c r="AB56" i="2"/>
  <c r="AA56" i="2"/>
  <c r="N49" i="2"/>
  <c r="M49" i="2"/>
  <c r="M48" i="2"/>
  <c r="N48" i="2"/>
  <c r="Y17" i="2"/>
  <c r="Z17" i="2" s="1"/>
  <c r="Y18" i="2"/>
  <c r="Z18" i="2" s="1"/>
  <c r="U18" i="2"/>
  <c r="V18" i="2" s="1"/>
  <c r="U17" i="2"/>
  <c r="V17" i="2" s="1"/>
  <c r="K19" i="2"/>
  <c r="L19" i="2" s="1"/>
  <c r="K18" i="2"/>
  <c r="L18" i="2" s="1"/>
  <c r="G19" i="2"/>
  <c r="H19" i="2" s="1"/>
  <c r="G18" i="2"/>
  <c r="H18" i="2" s="1"/>
  <c r="U12" i="2"/>
  <c r="V12" i="2" s="1"/>
  <c r="K12" i="2"/>
  <c r="L12" i="2" s="1"/>
  <c r="G12" i="2"/>
  <c r="H12" i="2" s="1"/>
  <c r="K13" i="2"/>
  <c r="L13" i="2" s="1"/>
  <c r="K11" i="2"/>
  <c r="L11" i="2" s="1"/>
  <c r="G13" i="2"/>
  <c r="H13" i="2" s="1"/>
  <c r="G11" i="2"/>
  <c r="H11" i="2" s="1"/>
  <c r="AA17" i="2" l="1"/>
  <c r="N12" i="2"/>
  <c r="AB17" i="2"/>
  <c r="AB18" i="2"/>
  <c r="N19" i="2"/>
  <c r="M12" i="2"/>
  <c r="N18" i="2"/>
  <c r="M18" i="2"/>
  <c r="N13" i="2"/>
  <c r="M13" i="2"/>
  <c r="N11" i="2"/>
  <c r="M11" i="2"/>
  <c r="AA18" i="2"/>
  <c r="M19" i="2"/>
  <c r="Y12" i="2"/>
  <c r="Z12" i="2" s="1"/>
  <c r="AA12" i="2" s="1"/>
  <c r="Y11" i="2"/>
  <c r="Z11" i="2" s="1"/>
  <c r="U11" i="2"/>
  <c r="V11" i="2" s="1"/>
  <c r="AB12" i="2" l="1"/>
  <c r="AA11" i="2"/>
  <c r="AB11" i="2"/>
</calcChain>
</file>

<file path=xl/comments1.xml><?xml version="1.0" encoding="utf-8"?>
<comments xmlns="http://schemas.openxmlformats.org/spreadsheetml/2006/main">
  <authors>
    <author>Author</author>
  </authors>
  <commentList>
    <comment ref="D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1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2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2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2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2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3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3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3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3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4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4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4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4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5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5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5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6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6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6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6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7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7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7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7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8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8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D8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  <comment ref="R9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the retention time of chemical standard (P8.E13)</t>
        </r>
      </text>
    </comment>
  </commentList>
</comments>
</file>

<file path=xl/sharedStrings.xml><?xml version="1.0" encoding="utf-8"?>
<sst xmlns="http://schemas.openxmlformats.org/spreadsheetml/2006/main" count="1030" uniqueCount="136">
  <si>
    <t>sub 34</t>
  </si>
  <si>
    <t>no activity</t>
  </si>
  <si>
    <t>IS: 1-octanol (mM)</t>
  </si>
  <si>
    <t>WT</t>
  </si>
  <si>
    <t>A77L</t>
  </si>
  <si>
    <t>duplicate sample 1</t>
  </si>
  <si>
    <t>duplicate sample 2</t>
  </si>
  <si>
    <t>avearage</t>
  </si>
  <si>
    <t>STDEV</t>
  </si>
  <si>
    <t xml:space="preserve">substrate No. </t>
  </si>
  <si>
    <t xml:space="preserve">product </t>
  </si>
  <si>
    <t>retention time (min)</t>
  </si>
  <si>
    <t>peak area</t>
  </si>
  <si>
    <t>ratio of peak area (x/IS)</t>
  </si>
  <si>
    <t>conc. Approx. (mM)</t>
  </si>
  <si>
    <t>IS</t>
  </si>
  <si>
    <t>substrate</t>
  </si>
  <si>
    <t>product 1</t>
  </si>
  <si>
    <t>product 2</t>
  </si>
  <si>
    <t xml:space="preserve">sub 35 </t>
  </si>
  <si>
    <t>7,558</t>
  </si>
  <si>
    <t>8,729</t>
  </si>
  <si>
    <t>11,998</t>
  </si>
  <si>
    <t>12,456</t>
  </si>
  <si>
    <t>8,730</t>
  </si>
  <si>
    <t>12,001</t>
  </si>
  <si>
    <t>12,458</t>
  </si>
  <si>
    <t>sub  35</t>
  </si>
  <si>
    <t>7,557</t>
  </si>
  <si>
    <t>12,103</t>
  </si>
  <si>
    <t>8,728</t>
  </si>
  <si>
    <t>sub 36</t>
  </si>
  <si>
    <t>7,556</t>
  </si>
  <si>
    <t>10,905</t>
  </si>
  <si>
    <t>12,104</t>
  </si>
  <si>
    <t>7,555</t>
  </si>
  <si>
    <t>12,105</t>
  </si>
  <si>
    <t>sub 37</t>
  </si>
  <si>
    <t>sub 38</t>
  </si>
  <si>
    <t>sub 40</t>
  </si>
  <si>
    <t>sub 41</t>
  </si>
  <si>
    <t>7,553</t>
  </si>
  <si>
    <t>9,594</t>
  </si>
  <si>
    <t>10,938</t>
  </si>
  <si>
    <t>7,554</t>
  </si>
  <si>
    <t>sub 43</t>
  </si>
  <si>
    <t>12,048</t>
  </si>
  <si>
    <t>13,134</t>
  </si>
  <si>
    <t>12,047</t>
  </si>
  <si>
    <t>13,133</t>
  </si>
  <si>
    <t>???</t>
  </si>
  <si>
    <t>sub 46</t>
  </si>
  <si>
    <t>sub 50</t>
  </si>
  <si>
    <t xml:space="preserve">sub 50 </t>
  </si>
  <si>
    <t xml:space="preserve">sub 44 </t>
  </si>
  <si>
    <t>11,501</t>
  </si>
  <si>
    <t>11,500</t>
  </si>
  <si>
    <t>sub 51</t>
  </si>
  <si>
    <t>13,137</t>
  </si>
  <si>
    <t>13,139</t>
  </si>
  <si>
    <t>13,069</t>
  </si>
  <si>
    <t>14,157</t>
  </si>
  <si>
    <t>sub 44</t>
  </si>
  <si>
    <t>14,155</t>
  </si>
  <si>
    <t>13,067</t>
  </si>
  <si>
    <t>14,152</t>
  </si>
  <si>
    <t>11,509</t>
  </si>
  <si>
    <t>11,504</t>
  </si>
  <si>
    <t>13,070</t>
  </si>
  <si>
    <t>14,158</t>
  </si>
  <si>
    <t>sub No.</t>
  </si>
  <si>
    <t>Retention time (min)</t>
  </si>
  <si>
    <t>average conc. (mM)</t>
  </si>
  <si>
    <t>STDEV conc. (mM)</t>
  </si>
  <si>
    <t>sub 35</t>
  </si>
  <si>
    <t xml:space="preserve"> Summary of sub 33-51 (based on esterification_GC)</t>
  </si>
  <si>
    <t xml:space="preserve"> Summary of sub 33-51 (corrected based on silylation_GCMS)</t>
  </si>
  <si>
    <t>sub 33</t>
  </si>
  <si>
    <t>7,539</t>
  </si>
  <si>
    <t>7,944</t>
  </si>
  <si>
    <t>7,943</t>
  </si>
  <si>
    <t>7,541</t>
  </si>
  <si>
    <t>7,945</t>
  </si>
  <si>
    <t>7,540</t>
  </si>
  <si>
    <t>sub 45</t>
  </si>
  <si>
    <t>1. GC/MS result</t>
  </si>
  <si>
    <t>sub 47</t>
  </si>
  <si>
    <t>6,453</t>
  </si>
  <si>
    <t>6,693</t>
  </si>
  <si>
    <t>7,552</t>
  </si>
  <si>
    <t>6,452</t>
  </si>
  <si>
    <t>sub 48</t>
  </si>
  <si>
    <t>7,551</t>
  </si>
  <si>
    <t>9,798</t>
  </si>
  <si>
    <t>10,911</t>
  </si>
  <si>
    <t>9,590</t>
  </si>
  <si>
    <t>10,912</t>
  </si>
  <si>
    <t>11,064</t>
  </si>
  <si>
    <t>product 3</t>
  </si>
  <si>
    <t>11,066</t>
  </si>
  <si>
    <t>sub 39</t>
  </si>
  <si>
    <t>w-2</t>
  </si>
  <si>
    <t>w-1</t>
  </si>
  <si>
    <t xml:space="preserve">retention time </t>
  </si>
  <si>
    <t>sub 32</t>
  </si>
  <si>
    <t>ratio_w-1/w-2 + w-1</t>
  </si>
  <si>
    <t xml:space="preserve">2. Corrected GC w-1 and w-2 hydroxy fatty acid concentration </t>
  </si>
  <si>
    <t>w-1 product average (mM)</t>
  </si>
  <si>
    <t>w-1_STDEV (mM)</t>
  </si>
  <si>
    <t>w-2 product average (mM)</t>
  </si>
  <si>
    <t>w-2_STDEV (mM)</t>
  </si>
  <si>
    <t>ratio_w-1/w-2 +w-1</t>
  </si>
  <si>
    <t>-</t>
  </si>
  <si>
    <t>note: there is no product peak detected on GC/MS for sub 47_WT and A77L</t>
  </si>
  <si>
    <t>experimental code</t>
  </si>
  <si>
    <t>chemical</t>
  </si>
  <si>
    <t>methyl hexanoate</t>
  </si>
  <si>
    <t>hexanoic acid</t>
  </si>
  <si>
    <t>methyl laurate</t>
  </si>
  <si>
    <t>dodecanoic acid</t>
  </si>
  <si>
    <t>propionic acid</t>
  </si>
  <si>
    <t>butyric acid</t>
  </si>
  <si>
    <t>valeric acid</t>
  </si>
  <si>
    <t>octanoic acid</t>
  </si>
  <si>
    <t>decanoic acid</t>
  </si>
  <si>
    <t>tetradecanoic acid</t>
  </si>
  <si>
    <t>hexadecanoic acid</t>
  </si>
  <si>
    <t>methyl propionate</t>
  </si>
  <si>
    <t>methyl butyrate</t>
  </si>
  <si>
    <t>methyl valerate</t>
  </si>
  <si>
    <t>methyl decanoate</t>
  </si>
  <si>
    <t>methyl dodecanoate</t>
  </si>
  <si>
    <t>methyl tetradecanoate</t>
  </si>
  <si>
    <t>methyl hexadecanoate</t>
  </si>
  <si>
    <t>sub 42</t>
  </si>
  <si>
    <t>sub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</si>
</sst>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5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6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0" fontId="0" fillId="6" borderId="2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0" fillId="0" borderId="5" xfId="0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164" fontId="0" fillId="0" borderId="7" xfId="0" applyNumberFormat="1" applyFont="1" applyBorder="1" applyAlignment="1">
      <alignment horizontal="center"/>
    </xf>
    <xf numFmtId="0" fontId="0" fillId="6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4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0" fillId="4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4" borderId="0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202"/>
  <sheetViews>
    <sheetView tabSelected="1" topLeftCell="A178" zoomScale="70" zoomScaleNormal="70" workbookViewId="0">
      <selection activeCell="G207" sqref="G207"/>
    </sheetView>
  </sheetViews>
  <sheetFormatPr defaultColWidth="9.140625" defaultRowHeight="15" x14ac:dyDescent="0.25"/>
  <cols>
    <col min="1" max="1" width="11" style="5" customWidth="1"/>
    <col min="2" max="2" width="18.85546875" style="7" bestFit="1" customWidth="1"/>
    <col min="3" max="3" width="23.42578125" style="5" bestFit="1" customWidth="1"/>
    <col min="4" max="4" width="19.5703125" style="5" customWidth="1"/>
    <col min="5" max="5" width="18.7109375" style="5" customWidth="1"/>
    <col min="6" max="6" width="24.7109375" style="5" bestFit="1" customWidth="1"/>
    <col min="7" max="7" width="17.7109375" style="5" customWidth="1"/>
    <col min="8" max="8" width="24.7109375" style="5" bestFit="1" customWidth="1"/>
    <col min="9" max="9" width="19.5703125" style="5" bestFit="1" customWidth="1"/>
    <col min="10" max="10" width="11.85546875" style="5" customWidth="1"/>
    <col min="11" max="11" width="18.85546875" style="5" customWidth="1"/>
    <col min="12" max="12" width="19.140625" style="5" customWidth="1"/>
    <col min="13" max="13" width="18" style="5" customWidth="1"/>
    <col min="14" max="14" width="20.42578125" style="5" customWidth="1"/>
    <col min="15" max="15" width="17" style="5" bestFit="1" customWidth="1"/>
    <col min="16" max="16" width="24.7109375" style="5" bestFit="1" customWidth="1"/>
    <col min="17" max="17" width="16.28515625" style="5" bestFit="1" customWidth="1"/>
    <col min="18" max="18" width="24.7109375" style="5" bestFit="1" customWidth="1"/>
    <col min="19" max="19" width="20.42578125" style="5" customWidth="1"/>
    <col min="20" max="20" width="13.28515625" style="5" customWidth="1"/>
    <col min="21" max="21" width="23.42578125" style="5" customWidth="1"/>
    <col min="22" max="22" width="19.42578125" style="5" customWidth="1"/>
    <col min="23" max="23" width="21.42578125" style="5" bestFit="1" customWidth="1"/>
    <col min="24" max="24" width="11.85546875" style="5" customWidth="1"/>
    <col min="25" max="25" width="25.42578125" style="5" customWidth="1"/>
    <col min="26" max="26" width="22.7109375" style="5" customWidth="1"/>
    <col min="27" max="27" width="21.85546875" style="5" customWidth="1"/>
    <col min="28" max="28" width="21" style="5" customWidth="1"/>
    <col min="29" max="16384" width="9.140625" style="5"/>
  </cols>
  <sheetData>
    <row r="1" spans="2:36" x14ac:dyDescent="0.25">
      <c r="E1" s="5" t="s">
        <v>2</v>
      </c>
      <c r="F1" s="5">
        <v>5</v>
      </c>
      <c r="S1" s="5" t="s">
        <v>2</v>
      </c>
      <c r="T1" s="5">
        <v>5</v>
      </c>
    </row>
    <row r="3" spans="2:36" s="9" customFormat="1" x14ac:dyDescent="0.25">
      <c r="B3" s="40" t="s">
        <v>3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"/>
      <c r="N3" s="4"/>
      <c r="O3" s="8"/>
      <c r="P3" s="4"/>
      <c r="Q3" s="4"/>
      <c r="R3" s="4"/>
      <c r="S3" s="40" t="s">
        <v>4</v>
      </c>
      <c r="T3" s="40"/>
      <c r="U3" s="40"/>
      <c r="V3" s="40"/>
      <c r="W3" s="40"/>
      <c r="X3" s="40"/>
      <c r="Y3" s="40"/>
      <c r="Z3" s="40"/>
      <c r="AA3" s="40"/>
      <c r="AB3" s="40"/>
      <c r="AC3" s="8"/>
      <c r="AD3" s="8"/>
      <c r="AE3" s="8"/>
      <c r="AF3" s="8"/>
      <c r="AG3" s="8"/>
      <c r="AH3" s="8"/>
      <c r="AI3" s="8"/>
      <c r="AJ3" s="8"/>
    </row>
    <row r="4" spans="2:36" x14ac:dyDescent="0.25">
      <c r="B4" s="2"/>
      <c r="C4" s="3"/>
      <c r="D4" s="3"/>
      <c r="E4" s="39" t="s">
        <v>5</v>
      </c>
      <c r="F4" s="39"/>
      <c r="G4" s="39"/>
      <c r="H4" s="39"/>
      <c r="I4" s="39" t="s">
        <v>6</v>
      </c>
      <c r="J4" s="39"/>
      <c r="K4" s="39"/>
      <c r="L4" s="39"/>
      <c r="M4" s="1" t="s">
        <v>7</v>
      </c>
      <c r="N4" s="1" t="s">
        <v>8</v>
      </c>
      <c r="P4" s="3"/>
      <c r="Q4" s="3"/>
      <c r="R4" s="3"/>
      <c r="S4" s="39" t="s">
        <v>5</v>
      </c>
      <c r="T4" s="39"/>
      <c r="U4" s="39"/>
      <c r="V4" s="39"/>
      <c r="W4" s="39" t="s">
        <v>6</v>
      </c>
      <c r="X4" s="39"/>
      <c r="Y4" s="39"/>
      <c r="Z4" s="39"/>
      <c r="AA4" s="1" t="s">
        <v>7</v>
      </c>
      <c r="AB4" s="1" t="s">
        <v>8</v>
      </c>
    </row>
    <row r="5" spans="2:36" x14ac:dyDescent="0.25">
      <c r="B5" s="7" t="s">
        <v>9</v>
      </c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14</v>
      </c>
      <c r="N5" s="5" t="s">
        <v>14</v>
      </c>
      <c r="P5" s="5" t="s">
        <v>9</v>
      </c>
      <c r="R5" s="5" t="s">
        <v>10</v>
      </c>
      <c r="S5" s="5" t="s">
        <v>11</v>
      </c>
      <c r="T5" s="5" t="s">
        <v>12</v>
      </c>
      <c r="U5" s="5" t="s">
        <v>13</v>
      </c>
      <c r="V5" s="5" t="s">
        <v>14</v>
      </c>
      <c r="W5" s="5" t="s">
        <v>11</v>
      </c>
      <c r="X5" s="5" t="s">
        <v>12</v>
      </c>
      <c r="Y5" s="5" t="s">
        <v>13</v>
      </c>
      <c r="Z5" s="5" t="s">
        <v>14</v>
      </c>
      <c r="AA5" s="5" t="s">
        <v>14</v>
      </c>
      <c r="AB5" s="5" t="s">
        <v>14</v>
      </c>
    </row>
    <row r="6" spans="2:36" x14ac:dyDescent="0.25">
      <c r="B6" s="7" t="s">
        <v>0</v>
      </c>
      <c r="D6" s="10" t="s">
        <v>1</v>
      </c>
      <c r="E6" s="10"/>
      <c r="P6" s="7" t="s">
        <v>0</v>
      </c>
      <c r="R6" s="41" t="s">
        <v>1</v>
      </c>
      <c r="S6" s="41"/>
    </row>
    <row r="7" spans="2:36" x14ac:dyDescent="0.25">
      <c r="M7" s="11"/>
      <c r="N7" s="11"/>
      <c r="P7" s="7"/>
    </row>
    <row r="8" spans="2:36" x14ac:dyDescent="0.25">
      <c r="B8" s="2"/>
      <c r="C8" s="3"/>
      <c r="D8" s="3"/>
      <c r="E8" s="39" t="s">
        <v>5</v>
      </c>
      <c r="F8" s="39"/>
      <c r="G8" s="39"/>
      <c r="H8" s="39"/>
      <c r="I8" s="39" t="s">
        <v>6</v>
      </c>
      <c r="J8" s="39"/>
      <c r="K8" s="39"/>
      <c r="L8" s="39"/>
      <c r="M8" s="1" t="s">
        <v>7</v>
      </c>
      <c r="N8" s="1" t="s">
        <v>8</v>
      </c>
      <c r="P8" s="3"/>
      <c r="Q8" s="3"/>
      <c r="R8" s="3"/>
      <c r="S8" s="39" t="s">
        <v>5</v>
      </c>
      <c r="T8" s="39"/>
      <c r="U8" s="39"/>
      <c r="V8" s="39"/>
      <c r="W8" s="39" t="s">
        <v>6</v>
      </c>
      <c r="X8" s="39"/>
      <c r="Y8" s="39"/>
      <c r="Z8" s="39"/>
      <c r="AA8" s="1" t="s">
        <v>7</v>
      </c>
      <c r="AB8" s="1" t="s">
        <v>8</v>
      </c>
    </row>
    <row r="9" spans="2:36" x14ac:dyDescent="0.25">
      <c r="B9" s="7" t="s">
        <v>9</v>
      </c>
      <c r="D9" s="5" t="s">
        <v>10</v>
      </c>
      <c r="E9" s="5" t="s">
        <v>11</v>
      </c>
      <c r="F9" s="5" t="s">
        <v>12</v>
      </c>
      <c r="G9" s="5" t="s">
        <v>13</v>
      </c>
      <c r="H9" s="5" t="s">
        <v>14</v>
      </c>
      <c r="I9" s="5" t="s">
        <v>11</v>
      </c>
      <c r="J9" s="5" t="s">
        <v>12</v>
      </c>
      <c r="K9" s="5" t="s">
        <v>13</v>
      </c>
      <c r="L9" s="5" t="s">
        <v>14</v>
      </c>
      <c r="M9" s="5" t="s">
        <v>14</v>
      </c>
      <c r="N9" s="5" t="s">
        <v>14</v>
      </c>
      <c r="P9" s="5" t="s">
        <v>9</v>
      </c>
      <c r="R9" s="5" t="s">
        <v>10</v>
      </c>
      <c r="S9" s="5" t="s">
        <v>11</v>
      </c>
      <c r="T9" s="5" t="s">
        <v>12</v>
      </c>
      <c r="U9" s="5" t="s">
        <v>13</v>
      </c>
      <c r="V9" s="5" t="s">
        <v>14</v>
      </c>
      <c r="W9" s="5" t="s">
        <v>11</v>
      </c>
      <c r="X9" s="5" t="s">
        <v>12</v>
      </c>
      <c r="Y9" s="5" t="s">
        <v>13</v>
      </c>
      <c r="Z9" s="5" t="s">
        <v>14</v>
      </c>
      <c r="AA9" s="5" t="s">
        <v>14</v>
      </c>
      <c r="AB9" s="5" t="s">
        <v>14</v>
      </c>
    </row>
    <row r="10" spans="2:36" x14ac:dyDescent="0.25">
      <c r="B10" s="42" t="s">
        <v>19</v>
      </c>
      <c r="C10" s="5" t="s">
        <v>15</v>
      </c>
      <c r="E10" s="5" t="s">
        <v>20</v>
      </c>
      <c r="F10" s="5">
        <v>587609</v>
      </c>
      <c r="I10" s="5" t="s">
        <v>20</v>
      </c>
      <c r="J10" s="5">
        <v>573232</v>
      </c>
      <c r="M10" s="11"/>
      <c r="N10" s="11"/>
      <c r="P10" s="42" t="s">
        <v>27</v>
      </c>
      <c r="Q10" s="5" t="s">
        <v>15</v>
      </c>
      <c r="S10" s="12" t="s">
        <v>28</v>
      </c>
      <c r="T10" s="5">
        <v>565340</v>
      </c>
      <c r="W10" s="12" t="s">
        <v>28</v>
      </c>
      <c r="X10" s="5">
        <v>531893</v>
      </c>
    </row>
    <row r="11" spans="2:36" x14ac:dyDescent="0.25">
      <c r="B11" s="42"/>
      <c r="C11" s="5" t="s">
        <v>16</v>
      </c>
      <c r="E11" s="5" t="s">
        <v>21</v>
      </c>
      <c r="F11" s="5">
        <v>45277</v>
      </c>
      <c r="G11" s="5">
        <f>F11/$F$10</f>
        <v>7.7052938263369009E-2</v>
      </c>
      <c r="H11" s="5">
        <f>G11*$F$1</f>
        <v>0.38526469131684504</v>
      </c>
      <c r="I11" s="5" t="s">
        <v>24</v>
      </c>
      <c r="J11" s="5">
        <v>47262</v>
      </c>
      <c r="K11" s="5">
        <f>J11/$J$10</f>
        <v>8.244829318670277E-2</v>
      </c>
      <c r="L11" s="5">
        <f>K11*$F$1</f>
        <v>0.41224146593351385</v>
      </c>
      <c r="M11" s="11">
        <f>AVERAGE(L11,H11)</f>
        <v>0.39875307862517945</v>
      </c>
      <c r="N11" s="11">
        <f>STDEV(L11,H11)</f>
        <v>1.9075460265987641E-2</v>
      </c>
      <c r="P11" s="42"/>
      <c r="Q11" s="5" t="s">
        <v>16</v>
      </c>
      <c r="S11" s="12" t="s">
        <v>21</v>
      </c>
      <c r="T11" s="5">
        <v>43316</v>
      </c>
      <c r="U11" s="5">
        <f>T11/$T$10</f>
        <v>7.6619379488449435E-2</v>
      </c>
      <c r="V11" s="5">
        <f>U11*$T$1</f>
        <v>0.38309689744224718</v>
      </c>
      <c r="W11" s="12" t="s">
        <v>30</v>
      </c>
      <c r="X11" s="5">
        <v>37917</v>
      </c>
      <c r="Y11" s="5">
        <f>X11/$X$10</f>
        <v>7.1286894168563972E-2</v>
      </c>
      <c r="Z11" s="5">
        <f>Y11*$T$1</f>
        <v>0.35643447084281987</v>
      </c>
      <c r="AA11" s="11">
        <f>AVERAGE(V11,Z11)</f>
        <v>0.36976568414253352</v>
      </c>
      <c r="AB11" s="11">
        <f>STDEV(V11,Z11)</f>
        <v>1.8853182651343624E-2</v>
      </c>
    </row>
    <row r="12" spans="2:36" x14ac:dyDescent="0.25">
      <c r="B12" s="42"/>
      <c r="C12" s="5" t="s">
        <v>17</v>
      </c>
      <c r="E12" s="5" t="s">
        <v>22</v>
      </c>
      <c r="F12" s="5">
        <v>5774</v>
      </c>
      <c r="G12" s="5">
        <f>F12/$F$10</f>
        <v>9.8262620211739433E-3</v>
      </c>
      <c r="H12" s="5">
        <f t="shared" ref="H12" si="0">G12*$F$1</f>
        <v>4.9131310105869713E-2</v>
      </c>
      <c r="I12" s="5" t="s">
        <v>25</v>
      </c>
      <c r="J12" s="5">
        <v>3134</v>
      </c>
      <c r="K12" s="5">
        <f>J12/$J$10</f>
        <v>5.4672453736009157E-3</v>
      </c>
      <c r="L12" s="5">
        <f>K12*$F$1</f>
        <v>2.733622686800458E-2</v>
      </c>
      <c r="M12" s="11">
        <f t="shared" ref="M12:M13" si="1">AVERAGE(L12,H12)</f>
        <v>3.8233768486937145E-2</v>
      </c>
      <c r="N12" s="11">
        <f t="shared" ref="N12:N13" si="2">STDEV(L12,H12)</f>
        <v>1.5411451154019698E-2</v>
      </c>
      <c r="P12" s="42"/>
      <c r="Q12" s="5" t="s">
        <v>17</v>
      </c>
      <c r="S12" s="12" t="s">
        <v>29</v>
      </c>
      <c r="T12" s="5">
        <v>40905</v>
      </c>
      <c r="U12" s="5">
        <f>T12/$T$10</f>
        <v>7.2354689213570592E-2</v>
      </c>
      <c r="V12" s="5">
        <f>U12*$T$1</f>
        <v>0.36177344606785294</v>
      </c>
      <c r="W12" s="12" t="s">
        <v>29</v>
      </c>
      <c r="X12" s="5">
        <v>42161</v>
      </c>
      <c r="Y12" s="5">
        <f>X12/$X$10</f>
        <v>7.9265942586196847E-2</v>
      </c>
      <c r="Z12" s="5">
        <f>Y12*$T$1</f>
        <v>0.39632971293098423</v>
      </c>
      <c r="AA12" s="11">
        <f>AVERAGE(V12,Z12)</f>
        <v>0.37905157949941859</v>
      </c>
      <c r="AB12" s="11">
        <f>STDEV(V12,Z12)</f>
        <v>2.4434970631412121E-2</v>
      </c>
    </row>
    <row r="13" spans="2:36" x14ac:dyDescent="0.25">
      <c r="B13" s="42"/>
      <c r="C13" s="5" t="s">
        <v>18</v>
      </c>
      <c r="E13" s="5" t="s">
        <v>23</v>
      </c>
      <c r="F13" s="5">
        <v>5738</v>
      </c>
      <c r="G13" s="5">
        <f>F13/$F$10</f>
        <v>9.7649967920845331E-3</v>
      </c>
      <c r="H13" s="5">
        <f>G13*$F$1</f>
        <v>4.8824983960422667E-2</v>
      </c>
      <c r="I13" s="5" t="s">
        <v>26</v>
      </c>
      <c r="J13" s="5">
        <v>5144</v>
      </c>
      <c r="K13" s="5">
        <f t="shared" ref="K13" si="3">J13/$J$10</f>
        <v>8.9736790688586827E-3</v>
      </c>
      <c r="L13" s="5">
        <f>K13*$F$1</f>
        <v>4.4868395344293412E-2</v>
      </c>
      <c r="M13" s="11">
        <f t="shared" si="1"/>
        <v>4.684668965235804E-2</v>
      </c>
      <c r="N13" s="11">
        <f t="shared" si="2"/>
        <v>2.7977306408304946E-3</v>
      </c>
    </row>
    <row r="14" spans="2:36" x14ac:dyDescent="0.25">
      <c r="P14" s="3"/>
      <c r="Q14" s="3"/>
      <c r="R14" s="3"/>
      <c r="S14" s="39" t="s">
        <v>5</v>
      </c>
      <c r="T14" s="39"/>
      <c r="U14" s="39"/>
      <c r="V14" s="39"/>
      <c r="W14" s="39" t="s">
        <v>6</v>
      </c>
      <c r="X14" s="39"/>
      <c r="Y14" s="39"/>
      <c r="Z14" s="39"/>
      <c r="AA14" s="1" t="s">
        <v>7</v>
      </c>
      <c r="AB14" s="1" t="s">
        <v>8</v>
      </c>
    </row>
    <row r="15" spans="2:36" x14ac:dyDescent="0.25">
      <c r="B15" s="2"/>
      <c r="C15" s="3"/>
      <c r="D15" s="3"/>
      <c r="E15" s="39" t="s">
        <v>5</v>
      </c>
      <c r="F15" s="39"/>
      <c r="G15" s="39"/>
      <c r="H15" s="39"/>
      <c r="I15" s="39" t="s">
        <v>6</v>
      </c>
      <c r="J15" s="39"/>
      <c r="K15" s="39"/>
      <c r="L15" s="39"/>
      <c r="M15" s="1" t="s">
        <v>7</v>
      </c>
      <c r="N15" s="1" t="s">
        <v>8</v>
      </c>
      <c r="P15" s="5" t="s">
        <v>9</v>
      </c>
      <c r="R15" s="5" t="s">
        <v>10</v>
      </c>
      <c r="S15" s="5" t="s">
        <v>11</v>
      </c>
      <c r="T15" s="5" t="s">
        <v>12</v>
      </c>
      <c r="U15" s="5" t="s">
        <v>13</v>
      </c>
      <c r="V15" s="5" t="s">
        <v>14</v>
      </c>
      <c r="W15" s="5" t="s">
        <v>11</v>
      </c>
      <c r="X15" s="5" t="s">
        <v>12</v>
      </c>
      <c r="Y15" s="5" t="s">
        <v>13</v>
      </c>
      <c r="Z15" s="5" t="s">
        <v>14</v>
      </c>
      <c r="AA15" s="5" t="s">
        <v>14</v>
      </c>
      <c r="AB15" s="5" t="s">
        <v>14</v>
      </c>
    </row>
    <row r="16" spans="2:36" x14ac:dyDescent="0.25">
      <c r="B16" s="7" t="s">
        <v>9</v>
      </c>
      <c r="D16" s="5" t="s">
        <v>10</v>
      </c>
      <c r="E16" s="5" t="s">
        <v>11</v>
      </c>
      <c r="F16" s="5" t="s">
        <v>12</v>
      </c>
      <c r="G16" s="5" t="s">
        <v>13</v>
      </c>
      <c r="H16" s="5" t="s">
        <v>14</v>
      </c>
      <c r="I16" s="5" t="s">
        <v>11</v>
      </c>
      <c r="J16" s="5" t="s">
        <v>12</v>
      </c>
      <c r="K16" s="5" t="s">
        <v>13</v>
      </c>
      <c r="L16" s="5" t="s">
        <v>14</v>
      </c>
      <c r="M16" s="5" t="s">
        <v>14</v>
      </c>
      <c r="N16" s="5" t="s">
        <v>14</v>
      </c>
      <c r="P16" s="42" t="s">
        <v>31</v>
      </c>
      <c r="Q16" s="5" t="s">
        <v>15</v>
      </c>
      <c r="S16" s="5" t="s">
        <v>35</v>
      </c>
      <c r="T16" s="5">
        <v>238854</v>
      </c>
      <c r="W16" s="5" t="s">
        <v>32</v>
      </c>
      <c r="X16" s="5">
        <v>245661</v>
      </c>
    </row>
    <row r="17" spans="2:28" x14ac:dyDescent="0.25">
      <c r="B17" s="42" t="s">
        <v>31</v>
      </c>
      <c r="C17" s="5" t="s">
        <v>15</v>
      </c>
      <c r="E17" s="5" t="s">
        <v>32</v>
      </c>
      <c r="F17" s="5">
        <v>249188</v>
      </c>
      <c r="I17" s="5" t="s">
        <v>35</v>
      </c>
      <c r="J17" s="5">
        <v>251925</v>
      </c>
      <c r="P17" s="42"/>
      <c r="Q17" s="5" t="s">
        <v>16</v>
      </c>
      <c r="S17" s="5" t="s">
        <v>33</v>
      </c>
      <c r="T17" s="5">
        <v>56451</v>
      </c>
      <c r="U17" s="5">
        <f>T17/$T$16</f>
        <v>0.2363410284106609</v>
      </c>
      <c r="V17" s="5">
        <f>U17*$F$1</f>
        <v>1.1817051420533045</v>
      </c>
      <c r="W17" s="5" t="s">
        <v>33</v>
      </c>
      <c r="X17" s="5">
        <v>51075</v>
      </c>
      <c r="Y17" s="5">
        <f>X17/$X$16</f>
        <v>0.20790845921819093</v>
      </c>
      <c r="Z17" s="5">
        <f>Y17*$F$1</f>
        <v>1.0395422960909546</v>
      </c>
      <c r="AA17" s="11">
        <f>AVERAGE(V17,Z17)</f>
        <v>1.1106237190721295</v>
      </c>
      <c r="AB17" s="11">
        <f>STDEV(V17,Z17)</f>
        <v>0.10052431241275617</v>
      </c>
    </row>
    <row r="18" spans="2:28" x14ac:dyDescent="0.25">
      <c r="B18" s="42"/>
      <c r="C18" s="5" t="s">
        <v>16</v>
      </c>
      <c r="E18" s="5" t="s">
        <v>33</v>
      </c>
      <c r="F18" s="5">
        <v>29434</v>
      </c>
      <c r="G18" s="5">
        <f>F18/$F$17</f>
        <v>0.11811965263174792</v>
      </c>
      <c r="H18" s="5">
        <f>G18*$F$1</f>
        <v>0.59059826315873964</v>
      </c>
      <c r="I18" s="5" t="s">
        <v>33</v>
      </c>
      <c r="J18" s="5">
        <v>33899</v>
      </c>
      <c r="K18" s="5">
        <f>J18/$J$17</f>
        <v>0.13455988885581027</v>
      </c>
      <c r="L18" s="5">
        <f>K18*$F$1</f>
        <v>0.67279944427905136</v>
      </c>
      <c r="M18" s="11">
        <f>AVERAGE(L18,H18)</f>
        <v>0.63169885371889545</v>
      </c>
      <c r="N18" s="11">
        <f>STDEV(L18,H18)</f>
        <v>5.812501259171602E-2</v>
      </c>
      <c r="P18" s="42"/>
      <c r="Q18" s="5" t="s">
        <v>17</v>
      </c>
      <c r="S18" s="5" t="s">
        <v>36</v>
      </c>
      <c r="T18" s="5">
        <v>12326</v>
      </c>
      <c r="U18" s="5">
        <f>T18/$T$16</f>
        <v>5.1604745995461665E-2</v>
      </c>
      <c r="V18" s="5">
        <f>U18*$F$1</f>
        <v>0.25802372997730832</v>
      </c>
      <c r="W18" s="5" t="s">
        <v>34</v>
      </c>
      <c r="X18" s="5">
        <v>11404</v>
      </c>
      <c r="Y18" s="5">
        <f>X18/$X$16</f>
        <v>4.6421694937332343E-2</v>
      </c>
      <c r="Z18" s="5">
        <f>Y18*$F$1</f>
        <v>0.23210847468666171</v>
      </c>
      <c r="AA18" s="11">
        <f>AVERAGE(V18,Z18)</f>
        <v>0.245066102331985</v>
      </c>
      <c r="AB18" s="11">
        <f>STDEV(V18,Z18)</f>
        <v>1.8324852752196773E-2</v>
      </c>
    </row>
    <row r="19" spans="2:28" x14ac:dyDescent="0.25">
      <c r="B19" s="42"/>
      <c r="C19" s="5" t="s">
        <v>17</v>
      </c>
      <c r="E19" s="5" t="s">
        <v>34</v>
      </c>
      <c r="F19" s="5">
        <v>16274</v>
      </c>
      <c r="G19" s="5">
        <f>F19/$F$17</f>
        <v>6.5308120776281356E-2</v>
      </c>
      <c r="H19" s="5">
        <f>G19*$F$1</f>
        <v>0.32654060388140677</v>
      </c>
      <c r="I19" s="5" t="s">
        <v>34</v>
      </c>
      <c r="J19" s="5">
        <v>16816</v>
      </c>
      <c r="K19" s="5">
        <f>J19/$J$17</f>
        <v>6.6750024808970923E-2</v>
      </c>
      <c r="L19" s="5">
        <f>K19*$F$1</f>
        <v>0.3337501240448546</v>
      </c>
      <c r="M19" s="11">
        <f t="shared" ref="M19" si="4">AVERAGE(L19,H19)</f>
        <v>0.33014536396313066</v>
      </c>
      <c r="N19" s="11">
        <f t="shared" ref="N19" si="5">STDEV(L19,H19)</f>
        <v>5.0979005966751111E-3</v>
      </c>
    </row>
    <row r="20" spans="2:28" x14ac:dyDescent="0.25">
      <c r="P20" s="3"/>
      <c r="Q20" s="3"/>
      <c r="R20" s="3"/>
      <c r="S20" s="39" t="s">
        <v>5</v>
      </c>
      <c r="T20" s="39"/>
      <c r="U20" s="39"/>
      <c r="V20" s="39"/>
      <c r="W20" s="39" t="s">
        <v>6</v>
      </c>
      <c r="X20" s="39"/>
      <c r="Y20" s="39"/>
      <c r="Z20" s="39"/>
      <c r="AA20" s="1" t="s">
        <v>7</v>
      </c>
      <c r="AB20" s="1" t="s">
        <v>8</v>
      </c>
    </row>
    <row r="21" spans="2:28" x14ac:dyDescent="0.25">
      <c r="B21" s="2"/>
      <c r="C21" s="3"/>
      <c r="D21" s="3"/>
      <c r="E21" s="39" t="s">
        <v>5</v>
      </c>
      <c r="F21" s="39"/>
      <c r="G21" s="39"/>
      <c r="H21" s="39"/>
      <c r="I21" s="39" t="s">
        <v>6</v>
      </c>
      <c r="J21" s="39"/>
      <c r="K21" s="39"/>
      <c r="L21" s="39"/>
      <c r="M21" s="1" t="s">
        <v>7</v>
      </c>
      <c r="N21" s="1" t="s">
        <v>8</v>
      </c>
      <c r="P21" s="5" t="s">
        <v>9</v>
      </c>
      <c r="R21" s="5" t="s">
        <v>10</v>
      </c>
      <c r="S21" s="5" t="s">
        <v>11</v>
      </c>
      <c r="T21" s="5" t="s">
        <v>12</v>
      </c>
      <c r="U21" s="5" t="s">
        <v>13</v>
      </c>
      <c r="V21" s="5" t="s">
        <v>14</v>
      </c>
      <c r="W21" s="5" t="s">
        <v>11</v>
      </c>
      <c r="X21" s="5" t="s">
        <v>12</v>
      </c>
      <c r="Y21" s="5" t="s">
        <v>13</v>
      </c>
      <c r="Z21" s="5" t="s">
        <v>14</v>
      </c>
      <c r="AA21" s="5" t="s">
        <v>14</v>
      </c>
      <c r="AB21" s="5" t="s">
        <v>14</v>
      </c>
    </row>
    <row r="22" spans="2:28" x14ac:dyDescent="0.25">
      <c r="B22" s="7" t="s">
        <v>9</v>
      </c>
      <c r="D22" s="5" t="s">
        <v>10</v>
      </c>
      <c r="E22" s="5" t="s">
        <v>11</v>
      </c>
      <c r="F22" s="5" t="s">
        <v>12</v>
      </c>
      <c r="G22" s="5" t="s">
        <v>13</v>
      </c>
      <c r="H22" s="5" t="s">
        <v>14</v>
      </c>
      <c r="I22" s="5" t="s">
        <v>11</v>
      </c>
      <c r="J22" s="5" t="s">
        <v>12</v>
      </c>
      <c r="K22" s="5" t="s">
        <v>13</v>
      </c>
      <c r="L22" s="5" t="s">
        <v>14</v>
      </c>
      <c r="M22" s="5" t="s">
        <v>14</v>
      </c>
      <c r="N22" s="5" t="s">
        <v>14</v>
      </c>
      <c r="P22" s="7" t="s">
        <v>37</v>
      </c>
      <c r="R22" s="10" t="s">
        <v>1</v>
      </c>
      <c r="S22" s="10"/>
    </row>
    <row r="23" spans="2:28" x14ac:dyDescent="0.25">
      <c r="B23" s="7" t="s">
        <v>37</v>
      </c>
      <c r="D23" s="10" t="s">
        <v>1</v>
      </c>
      <c r="E23" s="10"/>
      <c r="P23" s="7"/>
    </row>
    <row r="24" spans="2:28" x14ac:dyDescent="0.25">
      <c r="P24" s="2"/>
      <c r="Q24" s="3"/>
      <c r="R24" s="3"/>
      <c r="S24" s="39" t="s">
        <v>5</v>
      </c>
      <c r="T24" s="39"/>
      <c r="U24" s="39"/>
      <c r="V24" s="39"/>
      <c r="W24" s="39" t="s">
        <v>6</v>
      </c>
      <c r="X24" s="39"/>
      <c r="Y24" s="39"/>
      <c r="Z24" s="39"/>
      <c r="AA24" s="1" t="s">
        <v>7</v>
      </c>
      <c r="AB24" s="1" t="s">
        <v>8</v>
      </c>
    </row>
    <row r="25" spans="2:28" x14ac:dyDescent="0.25">
      <c r="B25" s="2"/>
      <c r="C25" s="3"/>
      <c r="D25" s="3"/>
      <c r="E25" s="39" t="s">
        <v>5</v>
      </c>
      <c r="F25" s="39"/>
      <c r="G25" s="39"/>
      <c r="H25" s="39"/>
      <c r="I25" s="39" t="s">
        <v>6</v>
      </c>
      <c r="J25" s="39"/>
      <c r="K25" s="39"/>
      <c r="L25" s="39"/>
      <c r="M25" s="1" t="s">
        <v>7</v>
      </c>
      <c r="N25" s="1" t="s">
        <v>8</v>
      </c>
      <c r="P25" s="7" t="s">
        <v>9</v>
      </c>
      <c r="R25" s="5" t="s">
        <v>10</v>
      </c>
      <c r="S25" s="5" t="s">
        <v>11</v>
      </c>
      <c r="T25" s="5" t="s">
        <v>12</v>
      </c>
      <c r="U25" s="5" t="s">
        <v>13</v>
      </c>
      <c r="V25" s="5" t="s">
        <v>14</v>
      </c>
      <c r="W25" s="5" t="s">
        <v>11</v>
      </c>
      <c r="X25" s="5" t="s">
        <v>12</v>
      </c>
      <c r="Y25" s="5" t="s">
        <v>13</v>
      </c>
      <c r="Z25" s="5" t="s">
        <v>14</v>
      </c>
      <c r="AA25" s="5" t="s">
        <v>14</v>
      </c>
      <c r="AB25" s="5" t="s">
        <v>14</v>
      </c>
    </row>
    <row r="26" spans="2:28" x14ac:dyDescent="0.25">
      <c r="B26" s="7" t="s">
        <v>9</v>
      </c>
      <c r="D26" s="5" t="s">
        <v>10</v>
      </c>
      <c r="E26" s="5" t="s">
        <v>11</v>
      </c>
      <c r="F26" s="5" t="s">
        <v>12</v>
      </c>
      <c r="G26" s="5" t="s">
        <v>13</v>
      </c>
      <c r="H26" s="5" t="s">
        <v>14</v>
      </c>
      <c r="I26" s="5" t="s">
        <v>11</v>
      </c>
      <c r="J26" s="5" t="s">
        <v>12</v>
      </c>
      <c r="K26" s="5" t="s">
        <v>13</v>
      </c>
      <c r="L26" s="5" t="s">
        <v>14</v>
      </c>
      <c r="M26" s="5" t="s">
        <v>14</v>
      </c>
      <c r="N26" s="5" t="s">
        <v>14</v>
      </c>
      <c r="P26" s="7" t="s">
        <v>38</v>
      </c>
      <c r="R26" s="10" t="s">
        <v>1</v>
      </c>
      <c r="S26" s="10"/>
    </row>
    <row r="27" spans="2:28" x14ac:dyDescent="0.25">
      <c r="B27" s="7" t="s">
        <v>38</v>
      </c>
      <c r="D27" s="10" t="s">
        <v>1</v>
      </c>
      <c r="E27" s="10"/>
      <c r="P27" s="7"/>
    </row>
    <row r="28" spans="2:28" x14ac:dyDescent="0.25">
      <c r="P28" s="2"/>
      <c r="Q28" s="3"/>
      <c r="R28" s="3"/>
      <c r="S28" s="39" t="s">
        <v>5</v>
      </c>
      <c r="T28" s="39"/>
      <c r="U28" s="39"/>
      <c r="V28" s="39"/>
      <c r="W28" s="39" t="s">
        <v>6</v>
      </c>
      <c r="X28" s="39"/>
      <c r="Y28" s="39"/>
      <c r="Z28" s="39"/>
      <c r="AA28" s="1" t="s">
        <v>7</v>
      </c>
      <c r="AB28" s="1" t="s">
        <v>8</v>
      </c>
    </row>
    <row r="29" spans="2:28" x14ac:dyDescent="0.25">
      <c r="B29" s="2"/>
      <c r="C29" s="3"/>
      <c r="D29" s="3"/>
      <c r="E29" s="39" t="s">
        <v>5</v>
      </c>
      <c r="F29" s="39"/>
      <c r="G29" s="39"/>
      <c r="H29" s="39"/>
      <c r="I29" s="39" t="s">
        <v>6</v>
      </c>
      <c r="J29" s="39"/>
      <c r="K29" s="39"/>
      <c r="L29" s="39"/>
      <c r="M29" s="1" t="s">
        <v>7</v>
      </c>
      <c r="N29" s="1" t="s">
        <v>8</v>
      </c>
      <c r="P29" s="7" t="s">
        <v>9</v>
      </c>
      <c r="R29" s="5" t="s">
        <v>10</v>
      </c>
      <c r="S29" s="5" t="s">
        <v>11</v>
      </c>
      <c r="T29" s="5" t="s">
        <v>12</v>
      </c>
      <c r="U29" s="5" t="s">
        <v>13</v>
      </c>
      <c r="V29" s="5" t="s">
        <v>14</v>
      </c>
      <c r="W29" s="5" t="s">
        <v>11</v>
      </c>
      <c r="X29" s="5" t="s">
        <v>12</v>
      </c>
      <c r="Y29" s="5" t="s">
        <v>13</v>
      </c>
      <c r="Z29" s="5" t="s">
        <v>14</v>
      </c>
      <c r="AA29" s="5" t="s">
        <v>14</v>
      </c>
      <c r="AB29" s="5" t="s">
        <v>14</v>
      </c>
    </row>
    <row r="30" spans="2:28" x14ac:dyDescent="0.25">
      <c r="B30" s="7" t="s">
        <v>9</v>
      </c>
      <c r="D30" s="5" t="s">
        <v>10</v>
      </c>
      <c r="E30" s="5" t="s">
        <v>11</v>
      </c>
      <c r="F30" s="5" t="s">
        <v>12</v>
      </c>
      <c r="G30" s="5" t="s">
        <v>13</v>
      </c>
      <c r="H30" s="5" t="s">
        <v>14</v>
      </c>
      <c r="I30" s="5" t="s">
        <v>11</v>
      </c>
      <c r="J30" s="5" t="s">
        <v>12</v>
      </c>
      <c r="K30" s="5" t="s">
        <v>13</v>
      </c>
      <c r="L30" s="5" t="s">
        <v>14</v>
      </c>
      <c r="M30" s="5" t="s">
        <v>14</v>
      </c>
      <c r="N30" s="5" t="s">
        <v>14</v>
      </c>
      <c r="P30" s="7" t="s">
        <v>39</v>
      </c>
      <c r="R30" s="10" t="s">
        <v>1</v>
      </c>
      <c r="S30" s="10"/>
    </row>
    <row r="31" spans="2:28" x14ac:dyDescent="0.25">
      <c r="B31" s="7" t="s">
        <v>39</v>
      </c>
      <c r="D31" s="10" t="s">
        <v>1</v>
      </c>
      <c r="E31" s="10"/>
      <c r="P31" s="7"/>
    </row>
    <row r="32" spans="2:28" x14ac:dyDescent="0.25">
      <c r="P32" s="2"/>
      <c r="Q32" s="3"/>
      <c r="R32" s="3"/>
      <c r="S32" s="39" t="s">
        <v>5</v>
      </c>
      <c r="T32" s="39"/>
      <c r="U32" s="39"/>
      <c r="V32" s="39"/>
      <c r="W32" s="39" t="s">
        <v>6</v>
      </c>
      <c r="X32" s="39"/>
      <c r="Y32" s="39"/>
      <c r="Z32" s="39"/>
      <c r="AA32" s="1" t="s">
        <v>7</v>
      </c>
      <c r="AB32" s="1" t="s">
        <v>8</v>
      </c>
    </row>
    <row r="33" spans="2:28" x14ac:dyDescent="0.25">
      <c r="B33" s="2"/>
      <c r="C33" s="3"/>
      <c r="D33" s="3"/>
      <c r="E33" s="39" t="s">
        <v>5</v>
      </c>
      <c r="F33" s="39"/>
      <c r="G33" s="39"/>
      <c r="H33" s="39"/>
      <c r="I33" s="39" t="s">
        <v>6</v>
      </c>
      <c r="J33" s="39"/>
      <c r="K33" s="39"/>
      <c r="L33" s="39"/>
      <c r="M33" s="1" t="s">
        <v>7</v>
      </c>
      <c r="N33" s="1" t="s">
        <v>8</v>
      </c>
      <c r="P33" s="7" t="s">
        <v>9</v>
      </c>
      <c r="R33" s="5" t="s">
        <v>10</v>
      </c>
      <c r="S33" s="5" t="s">
        <v>11</v>
      </c>
      <c r="T33" s="5" t="s">
        <v>12</v>
      </c>
      <c r="U33" s="5" t="s">
        <v>13</v>
      </c>
      <c r="V33" s="5" t="s">
        <v>14</v>
      </c>
      <c r="W33" s="5" t="s">
        <v>11</v>
      </c>
      <c r="X33" s="5" t="s">
        <v>12</v>
      </c>
      <c r="Y33" s="5" t="s">
        <v>13</v>
      </c>
      <c r="Z33" s="5" t="s">
        <v>14</v>
      </c>
      <c r="AA33" s="5" t="s">
        <v>14</v>
      </c>
      <c r="AB33" s="5" t="s">
        <v>14</v>
      </c>
    </row>
    <row r="34" spans="2:28" x14ac:dyDescent="0.25">
      <c r="B34" s="7" t="s">
        <v>9</v>
      </c>
      <c r="D34" s="5" t="s">
        <v>10</v>
      </c>
      <c r="E34" s="5" t="s">
        <v>11</v>
      </c>
      <c r="F34" s="5" t="s">
        <v>12</v>
      </c>
      <c r="G34" s="5" t="s">
        <v>13</v>
      </c>
      <c r="H34" s="5" t="s">
        <v>14</v>
      </c>
      <c r="I34" s="5" t="s">
        <v>11</v>
      </c>
      <c r="J34" s="5" t="s">
        <v>12</v>
      </c>
      <c r="K34" s="5" t="s">
        <v>13</v>
      </c>
      <c r="L34" s="5" t="s">
        <v>14</v>
      </c>
      <c r="M34" s="5" t="s">
        <v>14</v>
      </c>
      <c r="N34" s="5" t="s">
        <v>14</v>
      </c>
      <c r="P34" s="5" t="s">
        <v>40</v>
      </c>
      <c r="R34" s="10" t="s">
        <v>1</v>
      </c>
      <c r="S34" s="10"/>
    </row>
    <row r="35" spans="2:28" x14ac:dyDescent="0.25">
      <c r="B35" s="42" t="s">
        <v>40</v>
      </c>
      <c r="C35" s="5" t="s">
        <v>15</v>
      </c>
      <c r="D35" s="8"/>
      <c r="E35" s="5" t="s">
        <v>41</v>
      </c>
      <c r="F35" s="5">
        <v>221612</v>
      </c>
      <c r="I35" s="5" t="s">
        <v>44</v>
      </c>
      <c r="J35" s="5">
        <v>232958</v>
      </c>
    </row>
    <row r="36" spans="2:28" x14ac:dyDescent="0.25">
      <c r="B36" s="42"/>
      <c r="C36" s="5" t="s">
        <v>16</v>
      </c>
      <c r="E36" s="5" t="s">
        <v>42</v>
      </c>
      <c r="F36" s="5">
        <v>28652</v>
      </c>
      <c r="G36" s="5">
        <f>F36/$F$35</f>
        <v>0.12928902766998177</v>
      </c>
      <c r="H36" s="5">
        <f>G36*$F$1</f>
        <v>0.6464451383499088</v>
      </c>
      <c r="I36" s="5" t="s">
        <v>42</v>
      </c>
      <c r="J36" s="5">
        <v>27302</v>
      </c>
      <c r="K36" s="5">
        <f>J36/$J$35</f>
        <v>0.11719709132118236</v>
      </c>
      <c r="L36" s="5">
        <f>K36*$F$1</f>
        <v>0.58598545660591184</v>
      </c>
      <c r="M36" s="11">
        <f>AVERAGE(L36,H36)</f>
        <v>0.61621529747791026</v>
      </c>
      <c r="N36" s="11">
        <f>STDEV(L36,H36)</f>
        <v>4.275145094956076E-2</v>
      </c>
      <c r="P36" s="2"/>
      <c r="Q36" s="3"/>
      <c r="R36" s="3"/>
      <c r="S36" s="39" t="s">
        <v>5</v>
      </c>
      <c r="T36" s="39"/>
      <c r="U36" s="39"/>
      <c r="V36" s="39"/>
      <c r="W36" s="39" t="s">
        <v>6</v>
      </c>
      <c r="X36" s="39"/>
      <c r="Y36" s="39"/>
      <c r="Z36" s="39"/>
      <c r="AA36" s="1" t="s">
        <v>7</v>
      </c>
      <c r="AB36" s="1" t="s">
        <v>8</v>
      </c>
    </row>
    <row r="37" spans="2:28" x14ac:dyDescent="0.25">
      <c r="B37" s="42"/>
      <c r="C37" s="5" t="s">
        <v>17</v>
      </c>
      <c r="E37" s="5" t="s">
        <v>43</v>
      </c>
      <c r="F37" s="5">
        <v>7782</v>
      </c>
      <c r="G37" s="5">
        <f>F37/$F$35</f>
        <v>3.5115426962438856E-2</v>
      </c>
      <c r="H37" s="5">
        <f>G37*$F$1</f>
        <v>0.17557713481219428</v>
      </c>
      <c r="I37" s="5" t="s">
        <v>43</v>
      </c>
      <c r="J37" s="5">
        <v>7627</v>
      </c>
      <c r="K37" s="5">
        <f>J37/$J$35</f>
        <v>3.2739807175542375E-2</v>
      </c>
      <c r="L37" s="5">
        <f>K37*$F$1</f>
        <v>0.16369903587771187</v>
      </c>
      <c r="M37" s="11">
        <f>AVERAGE(L37,H37)</f>
        <v>0.16963808534495306</v>
      </c>
      <c r="N37" s="11">
        <f>STDEV(L37,H37)</f>
        <v>8.3990843041772175E-3</v>
      </c>
      <c r="P37" s="7" t="s">
        <v>9</v>
      </c>
      <c r="R37" s="5" t="s">
        <v>10</v>
      </c>
      <c r="S37" s="5" t="s">
        <v>11</v>
      </c>
      <c r="T37" s="5" t="s">
        <v>12</v>
      </c>
      <c r="U37" s="5" t="s">
        <v>13</v>
      </c>
      <c r="V37" s="5" t="s">
        <v>14</v>
      </c>
      <c r="W37" s="5" t="s">
        <v>11</v>
      </c>
      <c r="X37" s="5" t="s">
        <v>12</v>
      </c>
      <c r="Y37" s="5" t="s">
        <v>13</v>
      </c>
      <c r="Z37" s="5" t="s">
        <v>14</v>
      </c>
      <c r="AA37" s="5" t="s">
        <v>14</v>
      </c>
      <c r="AB37" s="5" t="s">
        <v>14</v>
      </c>
    </row>
    <row r="38" spans="2:28" x14ac:dyDescent="0.25">
      <c r="P38" s="5" t="s">
        <v>45</v>
      </c>
      <c r="Q38" s="5" t="s">
        <v>15</v>
      </c>
      <c r="S38" s="5" t="s">
        <v>41</v>
      </c>
      <c r="T38" s="5">
        <v>250945</v>
      </c>
      <c r="W38" s="5" t="s">
        <v>41</v>
      </c>
      <c r="X38" s="5">
        <v>257043</v>
      </c>
    </row>
    <row r="39" spans="2:28" x14ac:dyDescent="0.25">
      <c r="B39" s="2"/>
      <c r="C39" s="3"/>
      <c r="D39" s="3"/>
      <c r="E39" s="39" t="s">
        <v>5</v>
      </c>
      <c r="F39" s="39"/>
      <c r="G39" s="39"/>
      <c r="H39" s="39"/>
      <c r="I39" s="39" t="s">
        <v>6</v>
      </c>
      <c r="J39" s="39"/>
      <c r="K39" s="39"/>
      <c r="L39" s="39"/>
      <c r="M39" s="1" t="s">
        <v>7</v>
      </c>
      <c r="N39" s="1" t="s">
        <v>8</v>
      </c>
      <c r="Q39" s="5" t="s">
        <v>16</v>
      </c>
      <c r="S39" s="5" t="s">
        <v>48</v>
      </c>
      <c r="T39" s="5">
        <v>79138</v>
      </c>
      <c r="U39" s="5">
        <f>T39/$T$38</f>
        <v>0.31535993942895851</v>
      </c>
      <c r="V39" s="5">
        <f>U39*$F$1</f>
        <v>1.5767996971447926</v>
      </c>
      <c r="W39" s="5" t="s">
        <v>48</v>
      </c>
      <c r="X39" s="5">
        <v>81210</v>
      </c>
      <c r="Y39" s="5">
        <f>X39/$X$38</f>
        <v>0.31593935645008814</v>
      </c>
      <c r="Z39" s="5">
        <f>Y39*$F$1</f>
        <v>1.5796967822504406</v>
      </c>
      <c r="AA39" s="11">
        <f>AVERAGE(V39,Z39)</f>
        <v>1.5782482396976167</v>
      </c>
      <c r="AB39" s="11">
        <f>STDEV(V39,Z39)</f>
        <v>2.0485485238782544E-3</v>
      </c>
    </row>
    <row r="40" spans="2:28" x14ac:dyDescent="0.25">
      <c r="B40" s="7" t="s">
        <v>9</v>
      </c>
      <c r="D40" s="5" t="s">
        <v>10</v>
      </c>
      <c r="E40" s="5" t="s">
        <v>11</v>
      </c>
      <c r="F40" s="5" t="s">
        <v>12</v>
      </c>
      <c r="G40" s="5" t="s">
        <v>13</v>
      </c>
      <c r="H40" s="5" t="s">
        <v>14</v>
      </c>
      <c r="I40" s="5" t="s">
        <v>11</v>
      </c>
      <c r="J40" s="5" t="s">
        <v>12</v>
      </c>
      <c r="K40" s="5" t="s">
        <v>13</v>
      </c>
      <c r="L40" s="5" t="s">
        <v>14</v>
      </c>
      <c r="M40" s="5" t="s">
        <v>14</v>
      </c>
      <c r="N40" s="5" t="s">
        <v>14</v>
      </c>
      <c r="Q40" s="5" t="s">
        <v>17</v>
      </c>
      <c r="S40" s="5" t="s">
        <v>58</v>
      </c>
      <c r="T40" s="5">
        <v>39368</v>
      </c>
      <c r="U40" s="5">
        <f>T40/$T$38</f>
        <v>0.1568789973898663</v>
      </c>
      <c r="V40" s="5">
        <f>U40*$F$1</f>
        <v>0.78439498694933152</v>
      </c>
      <c r="W40" s="5" t="s">
        <v>59</v>
      </c>
      <c r="X40" s="5">
        <v>34078</v>
      </c>
      <c r="Y40" s="5">
        <f>X40/$X$38</f>
        <v>0.13257703963928213</v>
      </c>
      <c r="Z40" s="5">
        <f>Y40*$F$1</f>
        <v>0.66288519819641067</v>
      </c>
      <c r="AA40" s="11">
        <f>AVERAGE(V40,Z40)</f>
        <v>0.7236400925728711</v>
      </c>
      <c r="AB40" s="11">
        <f>STDEV(V40,Z40)</f>
        <v>8.592039560773522E-2</v>
      </c>
    </row>
    <row r="41" spans="2:28" x14ac:dyDescent="0.25">
      <c r="B41" s="42" t="s">
        <v>45</v>
      </c>
      <c r="C41" s="5" t="s">
        <v>15</v>
      </c>
      <c r="E41" s="5" t="s">
        <v>41</v>
      </c>
      <c r="F41" s="5">
        <v>266650</v>
      </c>
      <c r="I41" s="5" t="s">
        <v>41</v>
      </c>
      <c r="J41" s="5">
        <v>281686</v>
      </c>
    </row>
    <row r="42" spans="2:28" x14ac:dyDescent="0.25">
      <c r="B42" s="42"/>
      <c r="C42" s="5" t="s">
        <v>16</v>
      </c>
      <c r="E42" s="5" t="s">
        <v>46</v>
      </c>
      <c r="F42" s="5">
        <v>61038</v>
      </c>
      <c r="G42" s="5">
        <f>F42/$F$41</f>
        <v>0.22890680667541721</v>
      </c>
      <c r="H42" s="5">
        <f>G42*$F$1</f>
        <v>1.1445340333770861</v>
      </c>
      <c r="I42" s="5" t="s">
        <v>48</v>
      </c>
      <c r="J42" s="5">
        <v>65580</v>
      </c>
      <c r="K42" s="5">
        <f>J42/$J$41</f>
        <v>0.23281242234260843</v>
      </c>
      <c r="L42" s="5">
        <f>K42*$F$1</f>
        <v>1.1640621117130421</v>
      </c>
      <c r="M42" s="11">
        <f>AVERAGE(L42,H42)</f>
        <v>1.154298072545064</v>
      </c>
      <c r="N42" s="11">
        <f>STDEV(L42,H42)</f>
        <v>1.3808436614896552E-2</v>
      </c>
      <c r="P42" s="2"/>
      <c r="Q42" s="3"/>
      <c r="R42" s="3"/>
      <c r="S42" s="39" t="s">
        <v>5</v>
      </c>
      <c r="T42" s="39"/>
      <c r="U42" s="39"/>
      <c r="V42" s="39"/>
      <c r="W42" s="39" t="s">
        <v>6</v>
      </c>
      <c r="X42" s="39"/>
      <c r="Y42" s="39"/>
      <c r="Z42" s="39"/>
      <c r="AA42" s="1" t="s">
        <v>7</v>
      </c>
      <c r="AB42" s="1" t="s">
        <v>8</v>
      </c>
    </row>
    <row r="43" spans="2:28" x14ac:dyDescent="0.25">
      <c r="B43" s="42"/>
      <c r="C43" s="5" t="s">
        <v>17</v>
      </c>
      <c r="E43" s="5" t="s">
        <v>47</v>
      </c>
      <c r="F43" s="5">
        <v>58711</v>
      </c>
      <c r="G43" s="5">
        <f>F43/$F$41</f>
        <v>0.22018001125070316</v>
      </c>
      <c r="H43" s="5">
        <f>G43*$F$1</f>
        <v>1.1009000562535158</v>
      </c>
      <c r="I43" s="5" t="s">
        <v>49</v>
      </c>
      <c r="J43" s="5">
        <v>56705</v>
      </c>
      <c r="K43" s="5">
        <f>J43/$J$41</f>
        <v>0.20130570919392515</v>
      </c>
      <c r="L43" s="5">
        <f>K43*$F$1</f>
        <v>1.0065285459696258</v>
      </c>
      <c r="M43" s="11">
        <f>AVERAGE(L43,H43)</f>
        <v>1.0537143011115708</v>
      </c>
      <c r="N43" s="11">
        <f>STDEV(L43,H43)</f>
        <v>6.673073487255464E-2</v>
      </c>
      <c r="P43" s="7" t="s">
        <v>9</v>
      </c>
      <c r="R43" s="5" t="s">
        <v>10</v>
      </c>
      <c r="S43" s="5" t="s">
        <v>11</v>
      </c>
      <c r="T43" s="5" t="s">
        <v>12</v>
      </c>
      <c r="U43" s="5" t="s">
        <v>13</v>
      </c>
      <c r="V43" s="5" t="s">
        <v>14</v>
      </c>
      <c r="W43" s="5" t="s">
        <v>11</v>
      </c>
      <c r="X43" s="5" t="s">
        <v>12</v>
      </c>
      <c r="Y43" s="5" t="s">
        <v>13</v>
      </c>
      <c r="Z43" s="5" t="s">
        <v>14</v>
      </c>
      <c r="AA43" s="5" t="s">
        <v>14</v>
      </c>
      <c r="AB43" s="5" t="s">
        <v>14</v>
      </c>
    </row>
    <row r="44" spans="2:28" x14ac:dyDescent="0.25">
      <c r="P44" s="5" t="s">
        <v>62</v>
      </c>
      <c r="Q44" s="5" t="s">
        <v>15</v>
      </c>
      <c r="S44" s="5" t="s">
        <v>41</v>
      </c>
      <c r="T44" s="5">
        <v>298213</v>
      </c>
      <c r="W44" s="5" t="s">
        <v>41</v>
      </c>
      <c r="X44" s="5">
        <v>286066</v>
      </c>
    </row>
    <row r="45" spans="2:28" x14ac:dyDescent="0.25">
      <c r="B45" s="2"/>
      <c r="C45" s="3"/>
      <c r="D45" s="3"/>
      <c r="E45" s="39" t="s">
        <v>5</v>
      </c>
      <c r="F45" s="39"/>
      <c r="G45" s="39"/>
      <c r="H45" s="39"/>
      <c r="I45" s="39" t="s">
        <v>6</v>
      </c>
      <c r="J45" s="39"/>
      <c r="K45" s="39"/>
      <c r="L45" s="39"/>
      <c r="M45" s="1" t="s">
        <v>7</v>
      </c>
      <c r="N45" s="1" t="s">
        <v>8</v>
      </c>
      <c r="P45" s="5" t="s">
        <v>50</v>
      </c>
      <c r="Q45" s="5" t="s">
        <v>16</v>
      </c>
      <c r="S45" s="5" t="s">
        <v>60</v>
      </c>
      <c r="T45" s="5">
        <v>100630</v>
      </c>
      <c r="U45" s="5">
        <f>T45/$T$44</f>
        <v>0.3374433710133361</v>
      </c>
      <c r="V45" s="5">
        <f>U45*$F$1</f>
        <v>1.6872168550666804</v>
      </c>
      <c r="W45" s="5" t="s">
        <v>60</v>
      </c>
      <c r="X45" s="5">
        <v>112382</v>
      </c>
      <c r="Y45" s="5">
        <f>X45/$X$44</f>
        <v>0.39285339746771725</v>
      </c>
      <c r="Z45" s="5">
        <f>Y45*$F$1</f>
        <v>1.9642669873385863</v>
      </c>
      <c r="AA45" s="11">
        <f>AVERAGE(V45,Z45)</f>
        <v>1.8257419212026333</v>
      </c>
      <c r="AB45" s="11">
        <f>STDEV(V45,Z45)</f>
        <v>0.19590402725809461</v>
      </c>
    </row>
    <row r="46" spans="2:28" x14ac:dyDescent="0.25">
      <c r="B46" s="7" t="s">
        <v>9</v>
      </c>
      <c r="D46" s="5" t="s">
        <v>10</v>
      </c>
      <c r="E46" s="5" t="s">
        <v>11</v>
      </c>
      <c r="F46" s="5" t="s">
        <v>12</v>
      </c>
      <c r="G46" s="5" t="s">
        <v>13</v>
      </c>
      <c r="H46" s="5" t="s">
        <v>14</v>
      </c>
      <c r="I46" s="5" t="s">
        <v>11</v>
      </c>
      <c r="J46" s="5" t="s">
        <v>12</v>
      </c>
      <c r="K46" s="5" t="s">
        <v>13</v>
      </c>
      <c r="L46" s="5" t="s">
        <v>14</v>
      </c>
      <c r="M46" s="5" t="s">
        <v>14</v>
      </c>
      <c r="N46" s="5" t="s">
        <v>14</v>
      </c>
      <c r="Q46" s="5" t="s">
        <v>17</v>
      </c>
      <c r="S46" s="5" t="s">
        <v>61</v>
      </c>
      <c r="T46" s="5">
        <v>4000</v>
      </c>
      <c r="U46" s="5">
        <f>T46/$T$44</f>
        <v>1.3413231482195613E-2</v>
      </c>
      <c r="V46" s="5">
        <f>U46*$F$1</f>
        <v>6.7066157410978058E-2</v>
      </c>
      <c r="W46" s="5" t="s">
        <v>61</v>
      </c>
      <c r="X46" s="5">
        <v>4464</v>
      </c>
      <c r="Y46" s="5">
        <f>X46/$X$44</f>
        <v>1.5604790502890941E-2</v>
      </c>
      <c r="Z46" s="5">
        <f>Y46*$F$1</f>
        <v>7.8023952514454709E-2</v>
      </c>
      <c r="AA46" s="11">
        <f>AVERAGE(V46,Z46)</f>
        <v>7.2545054962716377E-2</v>
      </c>
      <c r="AB46" s="11">
        <f>STDEV(V46,Z46)</f>
        <v>7.7483312245210855E-3</v>
      </c>
    </row>
    <row r="47" spans="2:28" x14ac:dyDescent="0.25">
      <c r="B47" s="7" t="s">
        <v>54</v>
      </c>
      <c r="C47" s="5" t="s">
        <v>15</v>
      </c>
      <c r="E47" s="5" t="s">
        <v>44</v>
      </c>
      <c r="F47" s="5">
        <v>276233</v>
      </c>
      <c r="I47" s="5" t="s">
        <v>44</v>
      </c>
      <c r="J47" s="5">
        <v>291221</v>
      </c>
    </row>
    <row r="48" spans="2:28" x14ac:dyDescent="0.25">
      <c r="B48" s="7" t="s">
        <v>50</v>
      </c>
      <c r="C48" s="5" t="s">
        <v>16</v>
      </c>
      <c r="E48" s="5" t="s">
        <v>60</v>
      </c>
      <c r="F48" s="5">
        <v>109247</v>
      </c>
      <c r="G48" s="5">
        <f>F48/$F$47</f>
        <v>0.39548859115312074</v>
      </c>
      <c r="H48" s="5">
        <f>G48*$F$1</f>
        <v>1.9774429557656037</v>
      </c>
      <c r="I48" s="5" t="s">
        <v>64</v>
      </c>
      <c r="J48" s="5">
        <v>106616</v>
      </c>
      <c r="K48" s="5">
        <f>J48/$J$47</f>
        <v>0.36609997218607176</v>
      </c>
      <c r="L48" s="5">
        <f>K48*$F$1</f>
        <v>1.8304998609303589</v>
      </c>
      <c r="M48" s="11">
        <f>AVERAGE(L48,H48)</f>
        <v>1.9039714083479813</v>
      </c>
      <c r="N48" s="11">
        <f>STDEV(L48,H48)</f>
        <v>0.10390445880653956</v>
      </c>
      <c r="P48" s="2"/>
      <c r="Q48" s="3"/>
      <c r="R48" s="3"/>
      <c r="S48" s="39" t="s">
        <v>5</v>
      </c>
      <c r="T48" s="39"/>
      <c r="U48" s="39"/>
      <c r="V48" s="39"/>
      <c r="W48" s="39" t="s">
        <v>6</v>
      </c>
      <c r="X48" s="39"/>
      <c r="Y48" s="39"/>
      <c r="Z48" s="39"/>
      <c r="AA48" s="1" t="s">
        <v>7</v>
      </c>
      <c r="AB48" s="1" t="s">
        <v>8</v>
      </c>
    </row>
    <row r="49" spans="2:28" x14ac:dyDescent="0.25">
      <c r="C49" s="5" t="s">
        <v>17</v>
      </c>
      <c r="E49" s="5" t="s">
        <v>63</v>
      </c>
      <c r="F49" s="5">
        <v>4101</v>
      </c>
      <c r="G49" s="5">
        <f>F49/$F$47</f>
        <v>1.4846162478776974E-2</v>
      </c>
      <c r="H49" s="5">
        <f>G49*$F$1</f>
        <v>7.4230812393884876E-2</v>
      </c>
      <c r="I49" s="5" t="s">
        <v>65</v>
      </c>
      <c r="J49" s="5">
        <v>2983</v>
      </c>
      <c r="K49" s="5">
        <f>J49/$J$47</f>
        <v>1.0243079997665003E-2</v>
      </c>
      <c r="L49" s="5">
        <f>K49*$F$1</f>
        <v>5.1215399988325014E-2</v>
      </c>
      <c r="M49" s="11">
        <f>AVERAGE(L49,H49)</f>
        <v>6.2723106191104938E-2</v>
      </c>
      <c r="N49" s="11">
        <f>STDEV(L49,H49)</f>
        <v>1.6274354183776443E-2</v>
      </c>
      <c r="P49" s="7" t="s">
        <v>9</v>
      </c>
      <c r="R49" s="5" t="s">
        <v>10</v>
      </c>
      <c r="S49" s="5" t="s">
        <v>11</v>
      </c>
      <c r="T49" s="5" t="s">
        <v>12</v>
      </c>
      <c r="U49" s="5" t="s">
        <v>13</v>
      </c>
      <c r="V49" s="5" t="s">
        <v>14</v>
      </c>
      <c r="W49" s="5" t="s">
        <v>11</v>
      </c>
      <c r="X49" s="5" t="s">
        <v>12</v>
      </c>
      <c r="Y49" s="5" t="s">
        <v>13</v>
      </c>
      <c r="Z49" s="5" t="s">
        <v>14</v>
      </c>
      <c r="AA49" s="5" t="s">
        <v>14</v>
      </c>
      <c r="AB49" s="5" t="s">
        <v>14</v>
      </c>
    </row>
    <row r="50" spans="2:28" x14ac:dyDescent="0.25">
      <c r="P50" s="5" t="s">
        <v>51</v>
      </c>
      <c r="R50" s="10" t="s">
        <v>1</v>
      </c>
      <c r="S50" s="10"/>
    </row>
    <row r="51" spans="2:28" x14ac:dyDescent="0.25">
      <c r="B51" s="2"/>
      <c r="C51" s="3"/>
      <c r="D51" s="3"/>
      <c r="E51" s="39" t="s">
        <v>5</v>
      </c>
      <c r="F51" s="39"/>
      <c r="G51" s="39"/>
      <c r="H51" s="39"/>
      <c r="I51" s="39" t="s">
        <v>6</v>
      </c>
      <c r="J51" s="39"/>
      <c r="K51" s="39"/>
      <c r="L51" s="39"/>
      <c r="M51" s="1" t="s">
        <v>7</v>
      </c>
      <c r="N51" s="1" t="s">
        <v>8</v>
      </c>
    </row>
    <row r="52" spans="2:28" x14ac:dyDescent="0.25">
      <c r="B52" s="7" t="s">
        <v>9</v>
      </c>
      <c r="D52" s="5" t="s">
        <v>10</v>
      </c>
      <c r="E52" s="5" t="s">
        <v>11</v>
      </c>
      <c r="F52" s="5" t="s">
        <v>12</v>
      </c>
      <c r="G52" s="5" t="s">
        <v>13</v>
      </c>
      <c r="H52" s="5" t="s">
        <v>14</v>
      </c>
      <c r="I52" s="5" t="s">
        <v>11</v>
      </c>
      <c r="J52" s="5" t="s">
        <v>12</v>
      </c>
      <c r="K52" s="5" t="s">
        <v>13</v>
      </c>
      <c r="L52" s="5" t="s">
        <v>14</v>
      </c>
      <c r="M52" s="5" t="s">
        <v>14</v>
      </c>
      <c r="N52" s="5" t="s">
        <v>14</v>
      </c>
      <c r="P52" s="2"/>
      <c r="Q52" s="3"/>
      <c r="R52" s="3"/>
      <c r="S52" s="39" t="s">
        <v>5</v>
      </c>
      <c r="T52" s="39"/>
      <c r="U52" s="39"/>
      <c r="V52" s="39"/>
      <c r="W52" s="39" t="s">
        <v>6</v>
      </c>
      <c r="X52" s="39"/>
      <c r="Y52" s="39"/>
      <c r="Z52" s="39"/>
      <c r="AA52" s="1" t="s">
        <v>7</v>
      </c>
      <c r="AB52" s="1" t="s">
        <v>8</v>
      </c>
    </row>
    <row r="53" spans="2:28" x14ac:dyDescent="0.25">
      <c r="B53" s="7" t="s">
        <v>51</v>
      </c>
      <c r="D53" s="10" t="s">
        <v>1</v>
      </c>
      <c r="E53" s="10"/>
      <c r="P53" s="7" t="s">
        <v>9</v>
      </c>
      <c r="R53" s="5" t="s">
        <v>10</v>
      </c>
      <c r="S53" s="5" t="s">
        <v>11</v>
      </c>
      <c r="T53" s="5" t="s">
        <v>12</v>
      </c>
      <c r="U53" s="5" t="s">
        <v>13</v>
      </c>
      <c r="V53" s="5" t="s">
        <v>14</v>
      </c>
      <c r="W53" s="5" t="s">
        <v>11</v>
      </c>
      <c r="X53" s="5" t="s">
        <v>12</v>
      </c>
      <c r="Y53" s="5" t="s">
        <v>13</v>
      </c>
      <c r="Z53" s="5" t="s">
        <v>14</v>
      </c>
      <c r="AA53" s="5" t="s">
        <v>14</v>
      </c>
      <c r="AB53" s="5" t="s">
        <v>14</v>
      </c>
    </row>
    <row r="54" spans="2:28" x14ac:dyDescent="0.25">
      <c r="P54" s="5" t="s">
        <v>52</v>
      </c>
      <c r="Q54" s="5" t="s">
        <v>15</v>
      </c>
      <c r="S54" s="5" t="s">
        <v>35</v>
      </c>
      <c r="T54" s="5">
        <v>598892</v>
      </c>
      <c r="W54" s="5" t="s">
        <v>35</v>
      </c>
      <c r="X54" s="5">
        <v>517031</v>
      </c>
    </row>
    <row r="55" spans="2:28" x14ac:dyDescent="0.25">
      <c r="B55" s="2"/>
      <c r="C55" s="3"/>
      <c r="D55" s="3"/>
      <c r="E55" s="39" t="s">
        <v>5</v>
      </c>
      <c r="F55" s="39"/>
      <c r="G55" s="39"/>
      <c r="H55" s="39"/>
      <c r="I55" s="39" t="s">
        <v>6</v>
      </c>
      <c r="J55" s="39"/>
      <c r="K55" s="39"/>
      <c r="L55" s="39"/>
      <c r="M55" s="1" t="s">
        <v>7</v>
      </c>
      <c r="N55" s="1" t="s">
        <v>8</v>
      </c>
      <c r="Q55" s="5" t="s">
        <v>16</v>
      </c>
    </row>
    <row r="56" spans="2:28" x14ac:dyDescent="0.25">
      <c r="B56" s="7" t="s">
        <v>9</v>
      </c>
      <c r="D56" s="5" t="s">
        <v>10</v>
      </c>
      <c r="E56" s="5" t="s">
        <v>11</v>
      </c>
      <c r="F56" s="5" t="s">
        <v>12</v>
      </c>
      <c r="G56" s="5" t="s">
        <v>13</v>
      </c>
      <c r="H56" s="5" t="s">
        <v>14</v>
      </c>
      <c r="I56" s="5" t="s">
        <v>11</v>
      </c>
      <c r="J56" s="5" t="s">
        <v>12</v>
      </c>
      <c r="K56" s="5" t="s">
        <v>13</v>
      </c>
      <c r="L56" s="5" t="s">
        <v>14</v>
      </c>
      <c r="M56" s="5" t="s">
        <v>14</v>
      </c>
      <c r="N56" s="5" t="s">
        <v>14</v>
      </c>
      <c r="Q56" s="5" t="s">
        <v>17</v>
      </c>
      <c r="S56" s="5" t="s">
        <v>66</v>
      </c>
      <c r="T56" s="5">
        <v>17743</v>
      </c>
      <c r="U56" s="5">
        <f>T56/$T$54</f>
        <v>2.9626376708989266E-2</v>
      </c>
      <c r="V56" s="5">
        <f>U56*$F$1</f>
        <v>0.14813188354494633</v>
      </c>
      <c r="W56" s="5" t="s">
        <v>67</v>
      </c>
      <c r="X56" s="5">
        <v>23097</v>
      </c>
      <c r="Y56" s="5">
        <f>X56/$X$54</f>
        <v>4.4672369741853006E-2</v>
      </c>
      <c r="Z56" s="5">
        <f>Y56*$F$1</f>
        <v>0.22336184870926504</v>
      </c>
      <c r="AA56" s="11">
        <f>AVERAGE(V56,Z56)</f>
        <v>0.18574686612710567</v>
      </c>
      <c r="AB56" s="11">
        <f>STDEV(V56,Z56)</f>
        <v>5.319561851611767E-2</v>
      </c>
    </row>
    <row r="57" spans="2:28" x14ac:dyDescent="0.25">
      <c r="B57" s="7" t="s">
        <v>53</v>
      </c>
      <c r="C57" s="5" t="s">
        <v>15</v>
      </c>
      <c r="E57" s="5" t="s">
        <v>44</v>
      </c>
      <c r="F57" s="5">
        <v>608483</v>
      </c>
      <c r="I57" s="5" t="s">
        <v>35</v>
      </c>
      <c r="J57" s="5">
        <v>650683</v>
      </c>
      <c r="Q57" s="5" t="s">
        <v>18</v>
      </c>
      <c r="S57" s="5" t="s">
        <v>47</v>
      </c>
      <c r="T57" s="5">
        <v>21161</v>
      </c>
      <c r="U57" s="5">
        <f>T57/$T$54</f>
        <v>3.533358268268736E-2</v>
      </c>
      <c r="V57" s="5">
        <f>U57*$F$1</f>
        <v>0.17666791341343679</v>
      </c>
      <c r="W57" s="5" t="s">
        <v>47</v>
      </c>
      <c r="X57" s="5">
        <v>20935</v>
      </c>
      <c r="Y57" s="5">
        <f>X57/$X$54</f>
        <v>4.0490802292319029E-2</v>
      </c>
      <c r="Z57" s="5">
        <f>Y57*$F$1</f>
        <v>0.20245401146159514</v>
      </c>
      <c r="AA57" s="11">
        <f>AVERAGE(V57,Z57)</f>
        <v>0.18956096243751597</v>
      </c>
      <c r="AB57" s="11">
        <f>STDEV(V57,Z57)</f>
        <v>1.8233524790193963E-2</v>
      </c>
    </row>
    <row r="58" spans="2:28" x14ac:dyDescent="0.25">
      <c r="B58" s="7" t="s">
        <v>50</v>
      </c>
      <c r="C58" s="5" t="s">
        <v>16</v>
      </c>
    </row>
    <row r="59" spans="2:28" x14ac:dyDescent="0.25">
      <c r="C59" s="5" t="s">
        <v>17</v>
      </c>
      <c r="E59" s="5" t="s">
        <v>55</v>
      </c>
      <c r="F59" s="5">
        <v>32246</v>
      </c>
      <c r="G59" s="5">
        <f>F59/$F$57</f>
        <v>5.2994085290796952E-2</v>
      </c>
      <c r="H59" s="5">
        <f>G59*$F$1</f>
        <v>0.26497042645398478</v>
      </c>
      <c r="I59" s="5" t="s">
        <v>56</v>
      </c>
      <c r="J59" s="5">
        <v>24495</v>
      </c>
      <c r="K59" s="5">
        <f>J59/$J$57</f>
        <v>3.7645059114807054E-2</v>
      </c>
      <c r="L59" s="5">
        <f>K59*$F$1</f>
        <v>0.18822529557403528</v>
      </c>
      <c r="M59" s="11">
        <f>AVERAGE(L59,H59)</f>
        <v>0.22659786101401003</v>
      </c>
      <c r="N59" s="11">
        <f>STDEV(L59,H59)</f>
        <v>5.426700246826132E-2</v>
      </c>
      <c r="P59" s="2"/>
      <c r="Q59" s="3"/>
      <c r="R59" s="3"/>
      <c r="S59" s="39" t="s">
        <v>5</v>
      </c>
      <c r="T59" s="39"/>
      <c r="U59" s="39"/>
      <c r="V59" s="39"/>
      <c r="W59" s="39" t="s">
        <v>6</v>
      </c>
      <c r="X59" s="39"/>
      <c r="Y59" s="39"/>
      <c r="Z59" s="39"/>
      <c r="AA59" s="1" t="s">
        <v>7</v>
      </c>
      <c r="AB59" s="1" t="s">
        <v>8</v>
      </c>
    </row>
    <row r="60" spans="2:28" x14ac:dyDescent="0.25">
      <c r="P60" s="7" t="s">
        <v>9</v>
      </c>
      <c r="R60" s="5" t="s">
        <v>10</v>
      </c>
      <c r="S60" s="5" t="s">
        <v>11</v>
      </c>
      <c r="T60" s="5" t="s">
        <v>12</v>
      </c>
      <c r="U60" s="5" t="s">
        <v>13</v>
      </c>
      <c r="V60" s="5" t="s">
        <v>14</v>
      </c>
      <c r="W60" s="5" t="s">
        <v>11</v>
      </c>
      <c r="X60" s="5" t="s">
        <v>12</v>
      </c>
      <c r="Y60" s="5" t="s">
        <v>13</v>
      </c>
      <c r="Z60" s="5" t="s">
        <v>14</v>
      </c>
      <c r="AA60" s="5" t="s">
        <v>14</v>
      </c>
      <c r="AB60" s="5" t="s">
        <v>14</v>
      </c>
    </row>
    <row r="61" spans="2:28" x14ac:dyDescent="0.25">
      <c r="B61" s="2"/>
      <c r="C61" s="3"/>
      <c r="D61" s="3"/>
      <c r="E61" s="39" t="s">
        <v>5</v>
      </c>
      <c r="F61" s="39"/>
      <c r="G61" s="39"/>
      <c r="H61" s="39"/>
      <c r="I61" s="39" t="s">
        <v>6</v>
      </c>
      <c r="J61" s="39"/>
      <c r="K61" s="39"/>
      <c r="L61" s="39"/>
      <c r="M61" s="1" t="s">
        <v>7</v>
      </c>
      <c r="N61" s="1" t="s">
        <v>8</v>
      </c>
      <c r="P61" s="5" t="s">
        <v>57</v>
      </c>
      <c r="Q61" s="5" t="s">
        <v>15</v>
      </c>
      <c r="S61" s="5" t="s">
        <v>35</v>
      </c>
      <c r="T61" s="5">
        <v>607885</v>
      </c>
      <c r="W61" s="5" t="s">
        <v>35</v>
      </c>
      <c r="X61" s="5">
        <v>603340</v>
      </c>
    </row>
    <row r="62" spans="2:28" x14ac:dyDescent="0.25">
      <c r="B62" s="7" t="s">
        <v>9</v>
      </c>
      <c r="D62" s="5" t="s">
        <v>10</v>
      </c>
      <c r="E62" s="5" t="s">
        <v>11</v>
      </c>
      <c r="F62" s="5" t="s">
        <v>12</v>
      </c>
      <c r="G62" s="5" t="s">
        <v>13</v>
      </c>
      <c r="H62" s="5" t="s">
        <v>14</v>
      </c>
      <c r="I62" s="5" t="s">
        <v>11</v>
      </c>
      <c r="J62" s="5" t="s">
        <v>12</v>
      </c>
      <c r="K62" s="5" t="s">
        <v>13</v>
      </c>
      <c r="L62" s="5" t="s">
        <v>14</v>
      </c>
      <c r="M62" s="5" t="s">
        <v>14</v>
      </c>
      <c r="N62" s="5" t="s">
        <v>14</v>
      </c>
      <c r="Q62" s="5" t="s">
        <v>16</v>
      </c>
      <c r="S62" s="5" t="s">
        <v>68</v>
      </c>
      <c r="T62" s="5">
        <v>291686</v>
      </c>
      <c r="U62" s="5">
        <f>T62/$T$61</f>
        <v>0.47983746925816562</v>
      </c>
      <c r="V62" s="5">
        <f>U62*$F$1</f>
        <v>2.399187346290828</v>
      </c>
      <c r="W62" s="5" t="s">
        <v>68</v>
      </c>
      <c r="X62" s="5">
        <v>256379</v>
      </c>
      <c r="Y62" s="5">
        <f>X62/$X$61</f>
        <v>0.42493287366990418</v>
      </c>
      <c r="Z62" s="5">
        <f>Y62*$F$1</f>
        <v>2.1246643683495208</v>
      </c>
      <c r="AA62" s="11">
        <f>AVERAGE(V62,Z62)</f>
        <v>2.2619258573201746</v>
      </c>
      <c r="AB62" s="11">
        <f>STDEV(V62,Z62)</f>
        <v>0.19411705929382331</v>
      </c>
    </row>
    <row r="63" spans="2:28" x14ac:dyDescent="0.25">
      <c r="B63" s="7" t="s">
        <v>57</v>
      </c>
      <c r="D63" s="10" t="s">
        <v>1</v>
      </c>
      <c r="E63" s="10"/>
      <c r="Q63" s="5" t="s">
        <v>17</v>
      </c>
      <c r="S63" s="5" t="s">
        <v>61</v>
      </c>
      <c r="T63" s="5">
        <v>12042</v>
      </c>
      <c r="U63" s="5">
        <f>T63/$T$61</f>
        <v>1.9809667947062355E-2</v>
      </c>
      <c r="V63" s="5">
        <f>U63*$F$1</f>
        <v>9.9048339735311769E-2</v>
      </c>
      <c r="W63" s="5" t="s">
        <v>69</v>
      </c>
      <c r="X63" s="5">
        <v>10325</v>
      </c>
      <c r="Y63" s="5">
        <f>X63/$X$61</f>
        <v>1.7113070573805813E-2</v>
      </c>
      <c r="Z63" s="5">
        <f>Y63*$F$1</f>
        <v>8.5565352869029068E-2</v>
      </c>
      <c r="AA63" s="11">
        <f>AVERAGE(V63,Z63)</f>
        <v>9.2306846302170426E-2</v>
      </c>
      <c r="AB63" s="11">
        <f>STDEV(V63,Z63)</f>
        <v>9.5339114437976557E-3</v>
      </c>
    </row>
    <row r="64" spans="2:28" x14ac:dyDescent="0.25">
      <c r="D64" s="8"/>
      <c r="E64" s="8"/>
      <c r="AA64" s="11"/>
      <c r="AB64" s="11"/>
    </row>
    <row r="65" spans="2:28" x14ac:dyDescent="0.25">
      <c r="B65" s="2"/>
      <c r="C65" s="3"/>
      <c r="D65" s="3"/>
      <c r="E65" s="39" t="s">
        <v>5</v>
      </c>
      <c r="F65" s="39"/>
      <c r="G65" s="39"/>
      <c r="H65" s="39"/>
      <c r="I65" s="39" t="s">
        <v>6</v>
      </c>
      <c r="J65" s="39"/>
      <c r="K65" s="39"/>
      <c r="L65" s="39"/>
      <c r="M65" s="1" t="s">
        <v>7</v>
      </c>
      <c r="N65" s="1" t="s">
        <v>8</v>
      </c>
      <c r="P65" s="2"/>
      <c r="Q65" s="3"/>
      <c r="R65" s="3"/>
      <c r="S65" s="39" t="s">
        <v>5</v>
      </c>
      <c r="T65" s="39"/>
      <c r="U65" s="39"/>
      <c r="V65" s="39"/>
      <c r="W65" s="39" t="s">
        <v>6</v>
      </c>
      <c r="X65" s="39"/>
      <c r="Y65" s="39"/>
      <c r="Z65" s="39"/>
      <c r="AA65" s="1" t="s">
        <v>7</v>
      </c>
      <c r="AB65" s="1" t="s">
        <v>8</v>
      </c>
    </row>
    <row r="66" spans="2:28" x14ac:dyDescent="0.25">
      <c r="B66" s="7" t="s">
        <v>9</v>
      </c>
      <c r="D66" s="5" t="s">
        <v>10</v>
      </c>
      <c r="E66" s="5" t="s">
        <v>11</v>
      </c>
      <c r="F66" s="5" t="s">
        <v>12</v>
      </c>
      <c r="G66" s="5" t="s">
        <v>13</v>
      </c>
      <c r="H66" s="5" t="s">
        <v>14</v>
      </c>
      <c r="I66" s="5" t="s">
        <v>11</v>
      </c>
      <c r="J66" s="5" t="s">
        <v>12</v>
      </c>
      <c r="K66" s="5" t="s">
        <v>13</v>
      </c>
      <c r="L66" s="5" t="s">
        <v>14</v>
      </c>
      <c r="M66" s="5" t="s">
        <v>14</v>
      </c>
      <c r="N66" s="5" t="s">
        <v>14</v>
      </c>
      <c r="P66" s="7" t="s">
        <v>9</v>
      </c>
      <c r="R66" s="5" t="s">
        <v>10</v>
      </c>
      <c r="S66" s="5" t="s">
        <v>11</v>
      </c>
      <c r="T66" s="5" t="s">
        <v>12</v>
      </c>
      <c r="U66" s="5" t="s">
        <v>13</v>
      </c>
      <c r="V66" s="5" t="s">
        <v>14</v>
      </c>
      <c r="W66" s="5" t="s">
        <v>11</v>
      </c>
      <c r="X66" s="5" t="s">
        <v>12</v>
      </c>
      <c r="Y66" s="5" t="s">
        <v>13</v>
      </c>
      <c r="Z66" s="5" t="s">
        <v>14</v>
      </c>
      <c r="AA66" s="5" t="s">
        <v>14</v>
      </c>
      <c r="AB66" s="5" t="s">
        <v>14</v>
      </c>
    </row>
    <row r="67" spans="2:28" x14ac:dyDescent="0.25">
      <c r="B67" s="7" t="s">
        <v>77</v>
      </c>
      <c r="C67" s="5" t="s">
        <v>15</v>
      </c>
      <c r="E67" s="5" t="s">
        <v>78</v>
      </c>
      <c r="F67" s="5">
        <v>452560</v>
      </c>
      <c r="I67" s="5" t="s">
        <v>78</v>
      </c>
      <c r="J67" s="5">
        <v>371991</v>
      </c>
      <c r="P67" s="5" t="s">
        <v>77</v>
      </c>
      <c r="Q67" s="5" t="s">
        <v>15</v>
      </c>
      <c r="S67" s="5" t="s">
        <v>81</v>
      </c>
      <c r="T67" s="5">
        <v>359735</v>
      </c>
      <c r="W67" s="5" t="s">
        <v>83</v>
      </c>
      <c r="X67" s="5">
        <v>361535</v>
      </c>
    </row>
    <row r="68" spans="2:28" x14ac:dyDescent="0.25">
      <c r="C68" s="5" t="s">
        <v>16</v>
      </c>
      <c r="Q68" s="5" t="s">
        <v>16</v>
      </c>
    </row>
    <row r="69" spans="2:28" x14ac:dyDescent="0.25">
      <c r="C69" s="5" t="s">
        <v>17</v>
      </c>
      <c r="E69" s="5" t="s">
        <v>79</v>
      </c>
      <c r="F69" s="5">
        <v>35012</v>
      </c>
      <c r="G69" s="5">
        <f>F69/$F$67</f>
        <v>7.7364327382004591E-2</v>
      </c>
      <c r="H69" s="5">
        <f>G69*$F$1</f>
        <v>0.38682163691002297</v>
      </c>
      <c r="I69" s="5" t="s">
        <v>80</v>
      </c>
      <c r="J69" s="5">
        <v>28104</v>
      </c>
      <c r="K69" s="5">
        <f>J69/$J$67</f>
        <v>7.5550214924554632E-2</v>
      </c>
      <c r="L69" s="5">
        <f>K69*$F$1</f>
        <v>0.37775107462277313</v>
      </c>
      <c r="M69" s="11">
        <f>AVERAGE(L69,H69)</f>
        <v>0.38228635576639802</v>
      </c>
      <c r="N69" s="11">
        <f>STDEV(L69,H69)</f>
        <v>6.4138561024893225E-3</v>
      </c>
      <c r="Q69" s="5" t="s">
        <v>17</v>
      </c>
      <c r="S69" s="5" t="s">
        <v>82</v>
      </c>
      <c r="T69" s="5">
        <v>25940</v>
      </c>
      <c r="U69" s="5">
        <f>T69/$T$67</f>
        <v>7.2108635523371364E-2</v>
      </c>
      <c r="V69" s="5">
        <f>U69*$F$1</f>
        <v>0.36054317761685684</v>
      </c>
      <c r="W69" s="5" t="s">
        <v>80</v>
      </c>
      <c r="X69" s="5">
        <v>29034</v>
      </c>
      <c r="Y69" s="5">
        <f>X69/$X$67</f>
        <v>8.0307577412975228E-2</v>
      </c>
      <c r="Z69" s="5">
        <f>Y69*$F$1</f>
        <v>0.40153788706487614</v>
      </c>
      <c r="AA69" s="11">
        <f>AVERAGE(V69,Z69)</f>
        <v>0.38104053234086649</v>
      </c>
      <c r="AB69" s="11">
        <f>STDEV(V69,Z69)</f>
        <v>2.8987637043466682E-2</v>
      </c>
    </row>
    <row r="71" spans="2:28" x14ac:dyDescent="0.25">
      <c r="B71" s="2"/>
      <c r="C71" s="3"/>
      <c r="D71" s="3"/>
      <c r="E71" s="39" t="s">
        <v>5</v>
      </c>
      <c r="F71" s="39"/>
      <c r="G71" s="39"/>
      <c r="H71" s="39"/>
      <c r="I71" s="39" t="s">
        <v>6</v>
      </c>
      <c r="J71" s="39"/>
      <c r="K71" s="39"/>
      <c r="L71" s="39"/>
      <c r="M71" s="1" t="s">
        <v>7</v>
      </c>
      <c r="N71" s="1" t="s">
        <v>8</v>
      </c>
      <c r="P71" s="2"/>
      <c r="Q71" s="3"/>
      <c r="R71" s="3"/>
      <c r="S71" s="39" t="s">
        <v>5</v>
      </c>
      <c r="T71" s="39"/>
      <c r="U71" s="39"/>
      <c r="V71" s="39"/>
      <c r="W71" s="39" t="s">
        <v>6</v>
      </c>
      <c r="X71" s="39"/>
      <c r="Y71" s="39"/>
      <c r="Z71" s="39"/>
      <c r="AA71" s="1" t="s">
        <v>7</v>
      </c>
      <c r="AB71" s="1" t="s">
        <v>8</v>
      </c>
    </row>
    <row r="72" spans="2:28" x14ac:dyDescent="0.25">
      <c r="B72" s="7" t="s">
        <v>9</v>
      </c>
      <c r="D72" s="5" t="s">
        <v>10</v>
      </c>
      <c r="E72" s="5" t="s">
        <v>11</v>
      </c>
      <c r="F72" s="5" t="s">
        <v>12</v>
      </c>
      <c r="G72" s="5" t="s">
        <v>13</v>
      </c>
      <c r="H72" s="5" t="s">
        <v>14</v>
      </c>
      <c r="I72" s="5" t="s">
        <v>11</v>
      </c>
      <c r="J72" s="5" t="s">
        <v>12</v>
      </c>
      <c r="K72" s="5" t="s">
        <v>13</v>
      </c>
      <c r="L72" s="5" t="s">
        <v>14</v>
      </c>
      <c r="M72" s="5" t="s">
        <v>14</v>
      </c>
      <c r="N72" s="5" t="s">
        <v>14</v>
      </c>
      <c r="P72" s="7" t="s">
        <v>9</v>
      </c>
      <c r="R72" s="5" t="s">
        <v>10</v>
      </c>
      <c r="S72" s="5" t="s">
        <v>11</v>
      </c>
      <c r="T72" s="5" t="s">
        <v>12</v>
      </c>
      <c r="U72" s="5" t="s">
        <v>13</v>
      </c>
      <c r="V72" s="5" t="s">
        <v>14</v>
      </c>
      <c r="W72" s="5" t="s">
        <v>11</v>
      </c>
      <c r="X72" s="5" t="s">
        <v>12</v>
      </c>
      <c r="Y72" s="5" t="s">
        <v>13</v>
      </c>
      <c r="Z72" s="5" t="s">
        <v>14</v>
      </c>
      <c r="AA72" s="5" t="s">
        <v>14</v>
      </c>
      <c r="AB72" s="5" t="s">
        <v>14</v>
      </c>
    </row>
    <row r="73" spans="2:28" x14ac:dyDescent="0.25">
      <c r="B73" s="7" t="s">
        <v>84</v>
      </c>
      <c r="D73" s="10" t="s">
        <v>1</v>
      </c>
      <c r="E73" s="10"/>
      <c r="P73" s="5" t="s">
        <v>84</v>
      </c>
      <c r="R73" s="10" t="s">
        <v>1</v>
      </c>
      <c r="S73" s="10"/>
    </row>
    <row r="75" spans="2:28" x14ac:dyDescent="0.25">
      <c r="B75" s="2"/>
      <c r="C75" s="3"/>
      <c r="D75" s="3"/>
      <c r="E75" s="39" t="s">
        <v>5</v>
      </c>
      <c r="F75" s="39"/>
      <c r="G75" s="39"/>
      <c r="H75" s="39"/>
      <c r="I75" s="39" t="s">
        <v>6</v>
      </c>
      <c r="J75" s="39"/>
      <c r="K75" s="39"/>
      <c r="L75" s="39"/>
      <c r="M75" s="1" t="s">
        <v>7</v>
      </c>
      <c r="N75" s="1" t="s">
        <v>8</v>
      </c>
      <c r="P75" s="2"/>
      <c r="Q75" s="3"/>
      <c r="R75" s="3"/>
      <c r="S75" s="39" t="s">
        <v>5</v>
      </c>
      <c r="T75" s="39"/>
      <c r="U75" s="39"/>
      <c r="V75" s="39"/>
      <c r="W75" s="39" t="s">
        <v>6</v>
      </c>
      <c r="X75" s="39"/>
      <c r="Y75" s="39"/>
      <c r="Z75" s="39"/>
      <c r="AA75" s="1" t="s">
        <v>7</v>
      </c>
      <c r="AB75" s="1" t="s">
        <v>8</v>
      </c>
    </row>
    <row r="76" spans="2:28" x14ac:dyDescent="0.25">
      <c r="B76" s="7" t="s">
        <v>9</v>
      </c>
      <c r="D76" s="5" t="s">
        <v>10</v>
      </c>
      <c r="E76" s="5" t="s">
        <v>11</v>
      </c>
      <c r="F76" s="5" t="s">
        <v>12</v>
      </c>
      <c r="G76" s="5" t="s">
        <v>13</v>
      </c>
      <c r="H76" s="5" t="s">
        <v>14</v>
      </c>
      <c r="I76" s="5" t="s">
        <v>11</v>
      </c>
      <c r="J76" s="5" t="s">
        <v>12</v>
      </c>
      <c r="K76" s="5" t="s">
        <v>13</v>
      </c>
      <c r="L76" s="5" t="s">
        <v>14</v>
      </c>
      <c r="M76" s="5" t="s">
        <v>14</v>
      </c>
      <c r="N76" s="5" t="s">
        <v>14</v>
      </c>
      <c r="P76" s="7" t="s">
        <v>9</v>
      </c>
      <c r="R76" s="5" t="s">
        <v>10</v>
      </c>
      <c r="S76" s="5" t="s">
        <v>11</v>
      </c>
      <c r="T76" s="5" t="s">
        <v>12</v>
      </c>
      <c r="U76" s="5" t="s">
        <v>13</v>
      </c>
      <c r="V76" s="5" t="s">
        <v>14</v>
      </c>
      <c r="W76" s="5" t="s">
        <v>11</v>
      </c>
      <c r="X76" s="5" t="s">
        <v>12</v>
      </c>
      <c r="Y76" s="5" t="s">
        <v>13</v>
      </c>
      <c r="Z76" s="5" t="s">
        <v>14</v>
      </c>
      <c r="AA76" s="5" t="s">
        <v>14</v>
      </c>
      <c r="AB76" s="5" t="s">
        <v>14</v>
      </c>
    </row>
    <row r="77" spans="2:28" x14ac:dyDescent="0.25">
      <c r="B77" s="7" t="s">
        <v>86</v>
      </c>
      <c r="C77" s="5" t="s">
        <v>15</v>
      </c>
      <c r="E77" s="5" t="s">
        <v>89</v>
      </c>
      <c r="F77" s="5">
        <v>443788</v>
      </c>
      <c r="I77" s="5" t="s">
        <v>89</v>
      </c>
      <c r="J77" s="5">
        <v>422597</v>
      </c>
      <c r="P77" s="5" t="s">
        <v>86</v>
      </c>
      <c r="Q77" s="5" t="s">
        <v>15</v>
      </c>
      <c r="S77" s="5" t="s">
        <v>89</v>
      </c>
      <c r="T77" s="5">
        <v>407050</v>
      </c>
      <c r="W77" s="5" t="s">
        <v>89</v>
      </c>
      <c r="X77" s="5">
        <v>369850</v>
      </c>
    </row>
    <row r="78" spans="2:28" x14ac:dyDescent="0.25">
      <c r="C78" s="5" t="s">
        <v>16</v>
      </c>
      <c r="Q78" s="5" t="s">
        <v>16</v>
      </c>
    </row>
    <row r="79" spans="2:28" x14ac:dyDescent="0.25">
      <c r="C79" s="5" t="s">
        <v>17</v>
      </c>
      <c r="E79" s="5" t="s">
        <v>87</v>
      </c>
      <c r="F79" s="5">
        <v>42819</v>
      </c>
      <c r="G79" s="5">
        <f>F79/$F$77</f>
        <v>9.6485258727139991E-2</v>
      </c>
      <c r="H79" s="5">
        <f>G79*$F$1</f>
        <v>0.48242629363569994</v>
      </c>
      <c r="I79" s="5" t="s">
        <v>90</v>
      </c>
      <c r="J79" s="5">
        <v>42948</v>
      </c>
      <c r="K79" s="5">
        <f>J79/$J$77</f>
        <v>0.10162873849080803</v>
      </c>
      <c r="L79" s="5">
        <f>K79*$F$1</f>
        <v>0.50814369245404012</v>
      </c>
      <c r="M79" s="11">
        <f>AVERAGE(L79,H79)</f>
        <v>0.49528499304487006</v>
      </c>
      <c r="N79" s="11">
        <f>STDEV(L79,H79)</f>
        <v>1.8184947098927245E-2</v>
      </c>
      <c r="Q79" s="5" t="s">
        <v>17</v>
      </c>
      <c r="S79" s="5" t="s">
        <v>87</v>
      </c>
      <c r="T79" s="5">
        <v>16338</v>
      </c>
      <c r="U79" s="5">
        <f>T79/$T$77</f>
        <v>4.0137575236457439E-2</v>
      </c>
      <c r="V79" s="5">
        <f>U79*$F$1</f>
        <v>0.2006878761822872</v>
      </c>
      <c r="W79" s="5" t="s">
        <v>87</v>
      </c>
      <c r="X79" s="5">
        <v>14584</v>
      </c>
      <c r="Y79" s="5">
        <f>X79/$X$77</f>
        <v>3.9432202244153038E-2</v>
      </c>
      <c r="Z79" s="5">
        <f>Y79*$F$1</f>
        <v>0.19716101122076518</v>
      </c>
      <c r="AA79" s="11">
        <f>AVERAGE(V79,Z79)</f>
        <v>0.19892444370152618</v>
      </c>
      <c r="AB79" s="11">
        <f>STDEV(V79,Z79)</f>
        <v>2.4938701306214516E-3</v>
      </c>
    </row>
    <row r="80" spans="2:28" x14ac:dyDescent="0.25">
      <c r="C80" s="5" t="s">
        <v>18</v>
      </c>
      <c r="E80" s="5" t="s">
        <v>88</v>
      </c>
      <c r="F80" s="5">
        <v>3918</v>
      </c>
      <c r="G80" s="5">
        <f>F80/$F$77</f>
        <v>8.8285397532154985E-3</v>
      </c>
      <c r="H80" s="5">
        <f>G80*$F$1</f>
        <v>4.4142698766077494E-2</v>
      </c>
      <c r="I80" s="5" t="s">
        <v>88</v>
      </c>
      <c r="J80" s="5">
        <v>3647</v>
      </c>
      <c r="K80" s="5">
        <f>J80/$J$77</f>
        <v>8.6299713438571495E-3</v>
      </c>
      <c r="L80" s="5">
        <f>K80*$F$1</f>
        <v>4.3149856719285749E-2</v>
      </c>
      <c r="M80" s="11">
        <f>AVERAGE(L80,H80)</f>
        <v>4.3646277742681622E-2</v>
      </c>
      <c r="N80" s="11">
        <f>STDEV(L80,H80)</f>
        <v>7.0204534393357432E-4</v>
      </c>
    </row>
    <row r="81" spans="2:28" x14ac:dyDescent="0.25">
      <c r="P81" s="2"/>
      <c r="Q81" s="3"/>
      <c r="R81" s="3"/>
      <c r="S81" s="39" t="s">
        <v>5</v>
      </c>
      <c r="T81" s="39"/>
      <c r="U81" s="39"/>
      <c r="V81" s="39"/>
      <c r="W81" s="39" t="s">
        <v>6</v>
      </c>
      <c r="X81" s="39"/>
      <c r="Y81" s="39"/>
      <c r="Z81" s="39"/>
      <c r="AA81" s="1" t="s">
        <v>7</v>
      </c>
      <c r="AB81" s="1" t="s">
        <v>8</v>
      </c>
    </row>
    <row r="82" spans="2:28" x14ac:dyDescent="0.25">
      <c r="B82" s="2"/>
      <c r="C82" s="3"/>
      <c r="D82" s="3"/>
      <c r="E82" s="39" t="s">
        <v>5</v>
      </c>
      <c r="F82" s="39"/>
      <c r="G82" s="39"/>
      <c r="H82" s="39"/>
      <c r="I82" s="39" t="s">
        <v>6</v>
      </c>
      <c r="J82" s="39"/>
      <c r="K82" s="39"/>
      <c r="L82" s="39"/>
      <c r="M82" s="1" t="s">
        <v>7</v>
      </c>
      <c r="N82" s="1" t="s">
        <v>8</v>
      </c>
      <c r="P82" s="7" t="s">
        <v>9</v>
      </c>
      <c r="R82" s="5" t="s">
        <v>10</v>
      </c>
      <c r="S82" s="5" t="s">
        <v>11</v>
      </c>
      <c r="T82" s="5" t="s">
        <v>12</v>
      </c>
      <c r="U82" s="5" t="s">
        <v>13</v>
      </c>
      <c r="V82" s="5" t="s">
        <v>14</v>
      </c>
      <c r="W82" s="5" t="s">
        <v>11</v>
      </c>
      <c r="X82" s="5" t="s">
        <v>12</v>
      </c>
      <c r="Y82" s="5" t="s">
        <v>13</v>
      </c>
      <c r="Z82" s="5" t="s">
        <v>14</v>
      </c>
      <c r="AA82" s="5" t="s">
        <v>14</v>
      </c>
      <c r="AB82" s="5" t="s">
        <v>14</v>
      </c>
    </row>
    <row r="83" spans="2:28" x14ac:dyDescent="0.25">
      <c r="B83" s="7" t="s">
        <v>9</v>
      </c>
      <c r="D83" s="5" t="s">
        <v>10</v>
      </c>
      <c r="E83" s="5" t="s">
        <v>11</v>
      </c>
      <c r="F83" s="5" t="s">
        <v>12</v>
      </c>
      <c r="G83" s="5" t="s">
        <v>13</v>
      </c>
      <c r="H83" s="5" t="s">
        <v>14</v>
      </c>
      <c r="I83" s="5" t="s">
        <v>11</v>
      </c>
      <c r="J83" s="5" t="s">
        <v>12</v>
      </c>
      <c r="K83" s="5" t="s">
        <v>13</v>
      </c>
      <c r="L83" s="5" t="s">
        <v>14</v>
      </c>
      <c r="M83" s="5" t="s">
        <v>14</v>
      </c>
      <c r="N83" s="5" t="s">
        <v>14</v>
      </c>
      <c r="P83" s="5" t="s">
        <v>91</v>
      </c>
      <c r="Q83" s="5" t="s">
        <v>15</v>
      </c>
      <c r="S83" s="5" t="s">
        <v>92</v>
      </c>
      <c r="T83" s="5">
        <v>378720</v>
      </c>
      <c r="W83" s="5" t="s">
        <v>89</v>
      </c>
      <c r="X83" s="5">
        <v>341458</v>
      </c>
    </row>
    <row r="84" spans="2:28" x14ac:dyDescent="0.25">
      <c r="B84" s="7" t="s">
        <v>91</v>
      </c>
      <c r="C84" s="5" t="s">
        <v>15</v>
      </c>
      <c r="E84" s="5" t="s">
        <v>92</v>
      </c>
      <c r="F84" s="5">
        <v>368631</v>
      </c>
      <c r="I84" s="5" t="s">
        <v>89</v>
      </c>
      <c r="J84" s="5">
        <v>358940</v>
      </c>
      <c r="Q84" s="5" t="s">
        <v>16</v>
      </c>
    </row>
    <row r="85" spans="2:28" x14ac:dyDescent="0.25">
      <c r="C85" s="5" t="s">
        <v>16</v>
      </c>
      <c r="E85" s="5" t="s">
        <v>93</v>
      </c>
      <c r="F85" s="5">
        <v>14659</v>
      </c>
      <c r="G85" s="5">
        <f>F85/$F$84</f>
        <v>3.9766053316188821E-2</v>
      </c>
      <c r="H85" s="5">
        <f>G85*$F$1</f>
        <v>0.1988302665809441</v>
      </c>
      <c r="I85" s="5" t="s">
        <v>93</v>
      </c>
      <c r="J85" s="5">
        <v>17132</v>
      </c>
      <c r="K85" s="5">
        <f>J85/$J$84</f>
        <v>4.7729425530729369E-2</v>
      </c>
      <c r="L85" s="5">
        <f>K85*$F$1</f>
        <v>0.23864712765364685</v>
      </c>
      <c r="M85" s="11">
        <f>AVERAGE(L85,H85)</f>
        <v>0.21873869711729549</v>
      </c>
      <c r="N85" s="11">
        <f>STDEV(L85,H85)</f>
        <v>2.8154772470070779E-2</v>
      </c>
      <c r="Q85" s="5" t="s">
        <v>17</v>
      </c>
      <c r="S85" s="5" t="s">
        <v>95</v>
      </c>
      <c r="T85" s="5">
        <v>54800</v>
      </c>
      <c r="U85" s="5">
        <f>T85/$T$83</f>
        <v>0.14469792986903254</v>
      </c>
      <c r="V85" s="5">
        <f>U85*$F$1</f>
        <v>0.72348964934516269</v>
      </c>
      <c r="W85" s="5" t="s">
        <v>95</v>
      </c>
      <c r="X85" s="5">
        <v>16307</v>
      </c>
      <c r="Y85" s="5">
        <f>X85/$X$83</f>
        <v>4.7756971574834974E-2</v>
      </c>
      <c r="Z85" s="5">
        <f>Y85*$F$1</f>
        <v>0.23878485787417486</v>
      </c>
      <c r="AA85" s="11">
        <f>AVERAGE(V85,Z85)</f>
        <v>0.48113725360966875</v>
      </c>
      <c r="AB85" s="11">
        <f>STDEV(V85,Z85)</f>
        <v>0.34273804492274701</v>
      </c>
    </row>
    <row r="86" spans="2:28" x14ac:dyDescent="0.25">
      <c r="C86" s="5" t="s">
        <v>17</v>
      </c>
      <c r="E86" s="5" t="s">
        <v>94</v>
      </c>
      <c r="F86" s="5">
        <v>14221</v>
      </c>
      <c r="G86" s="5">
        <f>F86/$F$84</f>
        <v>3.8577873266220149E-2</v>
      </c>
      <c r="H86" s="5">
        <f>G86*$F$1</f>
        <v>0.19288936633110074</v>
      </c>
      <c r="I86" s="5" t="s">
        <v>94</v>
      </c>
      <c r="J86" s="5">
        <v>10766</v>
      </c>
      <c r="K86" s="5">
        <f>J86/$J$84</f>
        <v>2.999387084192344E-2</v>
      </c>
      <c r="L86" s="5">
        <f>K86*$F$1</f>
        <v>0.14996935420961721</v>
      </c>
      <c r="M86" s="11">
        <f>AVERAGE(L86,H86)</f>
        <v>0.17142936027035899</v>
      </c>
      <c r="N86" s="11">
        <f>STDEV(L86,H86)</f>
        <v>3.0349031619709727E-2</v>
      </c>
      <c r="Q86" s="5" t="s">
        <v>18</v>
      </c>
      <c r="S86" s="5" t="s">
        <v>96</v>
      </c>
      <c r="T86" s="5">
        <v>8024</v>
      </c>
      <c r="U86" s="5">
        <f t="shared" ref="U86:U87" si="6">T86/$T$83</f>
        <v>2.1187156738487537E-2</v>
      </c>
      <c r="V86" s="5">
        <f t="shared" ref="V86:V87" si="7">U86*$F$1</f>
        <v>0.10593578369243768</v>
      </c>
      <c r="W86" s="5" t="s">
        <v>94</v>
      </c>
      <c r="X86" s="5">
        <v>8139</v>
      </c>
      <c r="Y86" s="5">
        <f t="shared" ref="Y86:Y87" si="8">X86/$X$83</f>
        <v>2.3836020828330279E-2</v>
      </c>
      <c r="Z86" s="5">
        <f t="shared" ref="Z86:Z87" si="9">Y86*$F$1</f>
        <v>0.11918010414165139</v>
      </c>
      <c r="AA86" s="11">
        <f t="shared" ref="AA86:AA87" si="10">AVERAGE(V86,Z86)</f>
        <v>0.11255794391704455</v>
      </c>
      <c r="AB86" s="11">
        <f t="shared" ref="AB86:AB87" si="11">STDEV(V86,Z86)</f>
        <v>9.3651488018466761E-3</v>
      </c>
    </row>
    <row r="87" spans="2:28" x14ac:dyDescent="0.25">
      <c r="Q87" s="5" t="s">
        <v>98</v>
      </c>
      <c r="S87" s="5" t="s">
        <v>97</v>
      </c>
      <c r="T87" s="5">
        <v>71865</v>
      </c>
      <c r="U87" s="5">
        <f t="shared" si="6"/>
        <v>0.18975760456273763</v>
      </c>
      <c r="V87" s="5">
        <f t="shared" si="7"/>
        <v>0.94878802281368813</v>
      </c>
      <c r="W87" s="5" t="s">
        <v>99</v>
      </c>
      <c r="X87" s="5">
        <v>66327</v>
      </c>
      <c r="Y87" s="5">
        <f t="shared" si="8"/>
        <v>0.19424643733636349</v>
      </c>
      <c r="Z87" s="5">
        <f t="shared" si="9"/>
        <v>0.97123218668181743</v>
      </c>
      <c r="AA87" s="11">
        <f t="shared" si="10"/>
        <v>0.96001010474775272</v>
      </c>
      <c r="AB87" s="11">
        <f t="shared" si="11"/>
        <v>1.5870420469216325E-2</v>
      </c>
    </row>
    <row r="88" spans="2:28" x14ac:dyDescent="0.25">
      <c r="B88" s="2"/>
      <c r="C88" s="3"/>
      <c r="D88" s="3"/>
      <c r="E88" s="39" t="s">
        <v>5</v>
      </c>
      <c r="F88" s="39"/>
      <c r="G88" s="39"/>
      <c r="H88" s="39"/>
      <c r="I88" s="39" t="s">
        <v>6</v>
      </c>
      <c r="J88" s="39"/>
      <c r="K88" s="39"/>
      <c r="L88" s="39"/>
      <c r="M88" s="1" t="s">
        <v>7</v>
      </c>
      <c r="N88" s="1" t="s">
        <v>8</v>
      </c>
    </row>
    <row r="89" spans="2:28" x14ac:dyDescent="0.25">
      <c r="B89" s="7" t="s">
        <v>9</v>
      </c>
      <c r="D89" s="5" t="s">
        <v>10</v>
      </c>
      <c r="E89" s="5" t="s">
        <v>11</v>
      </c>
      <c r="F89" s="5" t="s">
        <v>12</v>
      </c>
      <c r="G89" s="5" t="s">
        <v>13</v>
      </c>
      <c r="H89" s="5" t="s">
        <v>14</v>
      </c>
      <c r="I89" s="5" t="s">
        <v>11</v>
      </c>
      <c r="J89" s="5" t="s">
        <v>12</v>
      </c>
      <c r="K89" s="5" t="s">
        <v>13</v>
      </c>
      <c r="L89" s="5" t="s">
        <v>14</v>
      </c>
      <c r="M89" s="5" t="s">
        <v>14</v>
      </c>
      <c r="N89" s="5" t="s">
        <v>14</v>
      </c>
      <c r="P89" s="2"/>
      <c r="Q89" s="3"/>
      <c r="R89" s="3"/>
      <c r="S89" s="39" t="s">
        <v>5</v>
      </c>
      <c r="T89" s="39"/>
      <c r="U89" s="39"/>
      <c r="V89" s="39"/>
      <c r="W89" s="39" t="s">
        <v>6</v>
      </c>
      <c r="X89" s="39"/>
      <c r="Y89" s="39"/>
      <c r="Z89" s="39"/>
      <c r="AA89" s="1" t="s">
        <v>7</v>
      </c>
      <c r="AB89" s="1" t="s">
        <v>8</v>
      </c>
    </row>
    <row r="90" spans="2:28" x14ac:dyDescent="0.25">
      <c r="B90" s="7" t="s">
        <v>100</v>
      </c>
      <c r="D90" s="10" t="s">
        <v>1</v>
      </c>
      <c r="E90" s="10"/>
      <c r="P90" s="7" t="s">
        <v>9</v>
      </c>
      <c r="R90" s="5" t="s">
        <v>10</v>
      </c>
      <c r="S90" s="5" t="s">
        <v>11</v>
      </c>
      <c r="T90" s="5" t="s">
        <v>12</v>
      </c>
      <c r="U90" s="5" t="s">
        <v>13</v>
      </c>
      <c r="V90" s="5" t="s">
        <v>14</v>
      </c>
      <c r="W90" s="5" t="s">
        <v>11</v>
      </c>
      <c r="X90" s="5" t="s">
        <v>12</v>
      </c>
      <c r="Y90" s="5" t="s">
        <v>13</v>
      </c>
      <c r="Z90" s="5" t="s">
        <v>14</v>
      </c>
      <c r="AA90" s="5" t="s">
        <v>14</v>
      </c>
      <c r="AB90" s="5" t="s">
        <v>14</v>
      </c>
    </row>
    <row r="91" spans="2:28" x14ac:dyDescent="0.25">
      <c r="P91" s="7" t="s">
        <v>100</v>
      </c>
      <c r="R91" s="10" t="s">
        <v>1</v>
      </c>
      <c r="S91" s="10"/>
    </row>
    <row r="100" spans="2:10" ht="26.25" x14ac:dyDescent="0.25">
      <c r="B100" s="45" t="s">
        <v>75</v>
      </c>
      <c r="C100" s="45"/>
      <c r="D100" s="45"/>
      <c r="E100" s="45"/>
      <c r="F100" s="45"/>
      <c r="G100" s="45"/>
      <c r="H100" s="45"/>
      <c r="I100" s="45"/>
      <c r="J100" s="45"/>
    </row>
    <row r="102" spans="2:10" x14ac:dyDescent="0.25">
      <c r="B102" s="47" t="s">
        <v>3</v>
      </c>
      <c r="C102" s="47"/>
      <c r="D102" s="47"/>
      <c r="E102" s="47"/>
      <c r="G102" s="43" t="s">
        <v>4</v>
      </c>
      <c r="H102" s="43"/>
      <c r="I102" s="43"/>
      <c r="J102" s="43"/>
    </row>
    <row r="103" spans="2:10" x14ac:dyDescent="0.25">
      <c r="B103" s="7" t="s">
        <v>70</v>
      </c>
      <c r="C103" s="5" t="s">
        <v>71</v>
      </c>
      <c r="D103" s="5" t="s">
        <v>72</v>
      </c>
      <c r="E103" s="5" t="s">
        <v>73</v>
      </c>
      <c r="G103" s="7" t="s">
        <v>70</v>
      </c>
      <c r="H103" s="5" t="s">
        <v>71</v>
      </c>
      <c r="I103" s="5" t="s">
        <v>72</v>
      </c>
      <c r="J103" s="5" t="s">
        <v>73</v>
      </c>
    </row>
    <row r="104" spans="2:10" x14ac:dyDescent="0.25">
      <c r="B104" s="7" t="s">
        <v>77</v>
      </c>
      <c r="C104" s="5" t="s">
        <v>79</v>
      </c>
      <c r="D104" s="6">
        <v>0.38228635576639802</v>
      </c>
      <c r="E104" s="6">
        <v>6.4138561024893225E-3</v>
      </c>
      <c r="G104" s="7" t="s">
        <v>77</v>
      </c>
      <c r="H104" s="5" t="s">
        <v>82</v>
      </c>
      <c r="I104" s="6">
        <v>0.38104053234086649</v>
      </c>
      <c r="J104" s="6">
        <v>2.8987637043466682E-2</v>
      </c>
    </row>
    <row r="105" spans="2:10" x14ac:dyDescent="0.25">
      <c r="B105" s="13" t="s">
        <v>0</v>
      </c>
      <c r="C105" s="14" t="s">
        <v>1</v>
      </c>
      <c r="D105" s="15"/>
      <c r="E105" s="15"/>
      <c r="F105" s="15"/>
      <c r="G105" s="15" t="s">
        <v>0</v>
      </c>
      <c r="H105" s="14" t="s">
        <v>1</v>
      </c>
      <c r="I105" s="16"/>
      <c r="J105" s="16"/>
    </row>
    <row r="106" spans="2:10" x14ac:dyDescent="0.25">
      <c r="B106" s="7" t="s">
        <v>74</v>
      </c>
      <c r="C106" s="5" t="s">
        <v>22</v>
      </c>
      <c r="D106" s="6">
        <v>3.8233768486937145E-2</v>
      </c>
      <c r="E106" s="6">
        <v>1.5411451154019698E-2</v>
      </c>
      <c r="G106" s="5" t="s">
        <v>74</v>
      </c>
      <c r="H106" s="5" t="s">
        <v>29</v>
      </c>
      <c r="I106" s="6">
        <v>0.37905157949941859</v>
      </c>
      <c r="J106" s="6">
        <v>2.4434970631412121E-2</v>
      </c>
    </row>
    <row r="107" spans="2:10" x14ac:dyDescent="0.25">
      <c r="B107" s="13"/>
      <c r="C107" s="15" t="s">
        <v>23</v>
      </c>
      <c r="D107" s="16">
        <v>4.684668965235804E-2</v>
      </c>
      <c r="E107" s="16">
        <v>2.7977306408304946E-3</v>
      </c>
      <c r="F107" s="15"/>
      <c r="G107" s="15"/>
      <c r="H107" s="15"/>
      <c r="I107" s="16"/>
      <c r="J107" s="16"/>
    </row>
    <row r="108" spans="2:10" x14ac:dyDescent="0.25">
      <c r="B108" s="17" t="s">
        <v>31</v>
      </c>
      <c r="C108" s="18" t="s">
        <v>34</v>
      </c>
      <c r="D108" s="19">
        <v>0.33014536396313066</v>
      </c>
      <c r="E108" s="19">
        <v>5.0979005966751111E-3</v>
      </c>
      <c r="F108" s="18"/>
      <c r="G108" s="18" t="s">
        <v>31</v>
      </c>
      <c r="H108" s="18" t="s">
        <v>36</v>
      </c>
      <c r="I108" s="19">
        <v>0.245066102331985</v>
      </c>
      <c r="J108" s="19">
        <v>1.8324852752196773E-2</v>
      </c>
    </row>
    <row r="109" spans="2:10" x14ac:dyDescent="0.25">
      <c r="B109" s="17" t="s">
        <v>37</v>
      </c>
      <c r="C109" s="14" t="s">
        <v>1</v>
      </c>
      <c r="D109" s="16"/>
      <c r="E109" s="16"/>
      <c r="G109" s="17" t="s">
        <v>37</v>
      </c>
      <c r="H109" s="14" t="s">
        <v>1</v>
      </c>
      <c r="I109" s="16"/>
      <c r="J109" s="16"/>
    </row>
    <row r="110" spans="2:10" x14ac:dyDescent="0.25">
      <c r="B110" s="17" t="s">
        <v>38</v>
      </c>
      <c r="C110" s="20" t="s">
        <v>1</v>
      </c>
      <c r="D110" s="19"/>
      <c r="E110" s="19"/>
      <c r="G110" s="17" t="s">
        <v>38</v>
      </c>
      <c r="H110" s="20" t="s">
        <v>1</v>
      </c>
      <c r="I110" s="19"/>
      <c r="J110" s="19"/>
    </row>
    <row r="111" spans="2:10" x14ac:dyDescent="0.25">
      <c r="B111" s="13" t="s">
        <v>100</v>
      </c>
      <c r="C111" s="20" t="s">
        <v>1</v>
      </c>
      <c r="D111" s="19"/>
      <c r="E111" s="19"/>
      <c r="G111" s="13" t="s">
        <v>100</v>
      </c>
      <c r="H111" s="20" t="s">
        <v>1</v>
      </c>
      <c r="I111" s="19"/>
      <c r="J111" s="19"/>
    </row>
    <row r="112" spans="2:10" x14ac:dyDescent="0.25">
      <c r="B112" s="13" t="s">
        <v>39</v>
      </c>
      <c r="C112" s="14" t="s">
        <v>1</v>
      </c>
      <c r="D112" s="19"/>
      <c r="E112" s="19"/>
      <c r="G112" s="13" t="s">
        <v>39</v>
      </c>
      <c r="H112" s="14" t="s">
        <v>1</v>
      </c>
      <c r="I112" s="19"/>
      <c r="J112" s="19"/>
    </row>
    <row r="113" spans="2:10" x14ac:dyDescent="0.25">
      <c r="B113" s="17" t="s">
        <v>40</v>
      </c>
      <c r="C113" s="18" t="s">
        <v>43</v>
      </c>
      <c r="D113" s="19">
        <v>0.16963808534495306</v>
      </c>
      <c r="E113" s="16">
        <v>8.3990843041772175E-3</v>
      </c>
      <c r="G113" s="13" t="s">
        <v>40</v>
      </c>
      <c r="H113" s="14" t="s">
        <v>1</v>
      </c>
      <c r="I113" s="19"/>
      <c r="J113" s="19"/>
    </row>
    <row r="114" spans="2:10" x14ac:dyDescent="0.25">
      <c r="B114" s="17" t="s">
        <v>45</v>
      </c>
      <c r="C114" s="18" t="s">
        <v>47</v>
      </c>
      <c r="D114" s="19">
        <v>1.0537143011115708</v>
      </c>
      <c r="E114" s="19">
        <v>6.673073487255464E-2</v>
      </c>
      <c r="G114" s="18" t="s">
        <v>45</v>
      </c>
      <c r="H114" s="18" t="s">
        <v>58</v>
      </c>
      <c r="I114" s="19">
        <v>0.7236400925728711</v>
      </c>
      <c r="J114" s="19">
        <v>8.592039560773522E-2</v>
      </c>
    </row>
    <row r="115" spans="2:10" x14ac:dyDescent="0.25">
      <c r="B115" s="17" t="s">
        <v>62</v>
      </c>
      <c r="C115" s="18" t="s">
        <v>63</v>
      </c>
      <c r="D115" s="19">
        <v>6.2723106191104938E-2</v>
      </c>
      <c r="E115" s="19">
        <v>1.6274354183776443E-2</v>
      </c>
      <c r="G115" s="18" t="s">
        <v>62</v>
      </c>
      <c r="H115" s="18" t="s">
        <v>61</v>
      </c>
      <c r="I115" s="19">
        <v>7.2545054962716377E-2</v>
      </c>
      <c r="J115" s="19">
        <v>7.7483312245210855E-3</v>
      </c>
    </row>
    <row r="116" spans="2:10" x14ac:dyDescent="0.25">
      <c r="B116" s="17" t="s">
        <v>84</v>
      </c>
      <c r="C116" s="20" t="s">
        <v>1</v>
      </c>
      <c r="D116" s="19"/>
      <c r="E116" s="19"/>
      <c r="G116" s="17" t="s">
        <v>84</v>
      </c>
      <c r="H116" s="20" t="s">
        <v>1</v>
      </c>
      <c r="I116" s="19"/>
      <c r="J116" s="19"/>
    </row>
    <row r="117" spans="2:10" x14ac:dyDescent="0.25">
      <c r="B117" s="17" t="s">
        <v>51</v>
      </c>
      <c r="C117" s="20" t="s">
        <v>1</v>
      </c>
      <c r="D117" s="19"/>
      <c r="E117" s="19"/>
      <c r="G117" s="18" t="s">
        <v>51</v>
      </c>
      <c r="H117" s="20" t="s">
        <v>1</v>
      </c>
      <c r="I117" s="19"/>
      <c r="J117" s="19"/>
    </row>
    <row r="118" spans="2:10" x14ac:dyDescent="0.25">
      <c r="B118" s="21" t="s">
        <v>86</v>
      </c>
      <c r="C118" s="22" t="s">
        <v>87</v>
      </c>
      <c r="D118" s="23">
        <v>0.49528499304487006</v>
      </c>
      <c r="E118" s="23">
        <v>1.8184947098927245E-2</v>
      </c>
      <c r="G118" s="24" t="s">
        <v>86</v>
      </c>
      <c r="H118" s="22" t="s">
        <v>87</v>
      </c>
      <c r="I118" s="23">
        <v>0.19892444370152618</v>
      </c>
      <c r="J118" s="23">
        <v>2.4938701306214516E-3</v>
      </c>
    </row>
    <row r="119" spans="2:10" x14ac:dyDescent="0.25">
      <c r="B119" s="13"/>
      <c r="C119" s="25" t="s">
        <v>88</v>
      </c>
      <c r="D119" s="16">
        <v>4.3646277742681622E-2</v>
      </c>
      <c r="E119" s="16">
        <v>7.0204534393357432E-4</v>
      </c>
      <c r="G119" s="15"/>
      <c r="H119" s="25"/>
      <c r="I119" s="16"/>
      <c r="J119" s="16"/>
    </row>
    <row r="120" spans="2:10" x14ac:dyDescent="0.25">
      <c r="B120" s="21" t="s">
        <v>91</v>
      </c>
      <c r="C120" s="22"/>
      <c r="D120" s="23"/>
      <c r="E120" s="23"/>
      <c r="G120" s="24" t="s">
        <v>91</v>
      </c>
      <c r="H120" s="22" t="s">
        <v>95</v>
      </c>
      <c r="I120" s="23">
        <v>0.48113725360966875</v>
      </c>
      <c r="J120" s="23">
        <v>0.34273804492274701</v>
      </c>
    </row>
    <row r="121" spans="2:10" x14ac:dyDescent="0.25">
      <c r="B121" s="21"/>
      <c r="C121" s="22" t="s">
        <v>94</v>
      </c>
      <c r="D121" s="23">
        <v>0.17142936027035899</v>
      </c>
      <c r="E121" s="23">
        <v>3.0349031619709727E-2</v>
      </c>
      <c r="G121" s="24"/>
      <c r="H121" s="22" t="s">
        <v>96</v>
      </c>
      <c r="I121" s="23">
        <v>0.11255794391704455</v>
      </c>
      <c r="J121" s="23">
        <v>9.3651488018466761E-3</v>
      </c>
    </row>
    <row r="122" spans="2:10" x14ac:dyDescent="0.25">
      <c r="B122" s="13"/>
      <c r="C122" s="25"/>
      <c r="D122" s="16"/>
      <c r="E122" s="16"/>
      <c r="G122" s="15"/>
      <c r="H122" s="25" t="s">
        <v>97</v>
      </c>
      <c r="I122" s="16">
        <v>0.96001010474775272</v>
      </c>
      <c r="J122" s="16">
        <v>1.5870420469216325E-2</v>
      </c>
    </row>
    <row r="123" spans="2:10" x14ac:dyDescent="0.25">
      <c r="B123" s="21" t="s">
        <v>52</v>
      </c>
      <c r="C123" s="24" t="s">
        <v>55</v>
      </c>
      <c r="D123" s="23">
        <v>0.22659786101401003</v>
      </c>
      <c r="E123" s="23">
        <v>5.426700246826132E-2</v>
      </c>
      <c r="G123" s="24" t="s">
        <v>52</v>
      </c>
      <c r="H123" s="24" t="s">
        <v>66</v>
      </c>
      <c r="I123" s="23">
        <v>0.18574686612710567</v>
      </c>
      <c r="J123" s="23">
        <v>5.319561851611767E-2</v>
      </c>
    </row>
    <row r="124" spans="2:10" x14ac:dyDescent="0.25">
      <c r="B124" s="13"/>
      <c r="C124" s="15"/>
      <c r="D124" s="16"/>
      <c r="E124" s="16"/>
      <c r="G124" s="15"/>
      <c r="H124" s="15" t="s">
        <v>47</v>
      </c>
      <c r="I124" s="16">
        <v>0.18956096243751597</v>
      </c>
      <c r="J124" s="16">
        <v>1.8233524790193963E-2</v>
      </c>
    </row>
    <row r="125" spans="2:10" x14ac:dyDescent="0.25">
      <c r="B125" s="17" t="s">
        <v>57</v>
      </c>
      <c r="C125" s="20" t="s">
        <v>1</v>
      </c>
      <c r="D125" s="19"/>
      <c r="E125" s="19"/>
      <c r="G125" s="18" t="s">
        <v>57</v>
      </c>
      <c r="H125" s="18" t="s">
        <v>61</v>
      </c>
      <c r="I125" s="19">
        <v>9.2306846302170426E-2</v>
      </c>
      <c r="J125" s="19">
        <v>9.5339114437976557E-3</v>
      </c>
    </row>
    <row r="130" spans="1:14" ht="26.25" x14ac:dyDescent="0.25">
      <c r="A130" s="45" t="s">
        <v>76</v>
      </c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</row>
    <row r="132" spans="1:14" ht="21" x14ac:dyDescent="0.25">
      <c r="A132" s="46" t="s">
        <v>85</v>
      </c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</row>
    <row r="133" spans="1:14" ht="15.75" customHeight="1" x14ac:dyDescent="0.25">
      <c r="A133" s="26" t="s">
        <v>113</v>
      </c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</row>
    <row r="135" spans="1:14" x14ac:dyDescent="0.25">
      <c r="B135" s="43" t="s">
        <v>3</v>
      </c>
      <c r="C135" s="43"/>
      <c r="D135" s="43"/>
      <c r="E135" s="43"/>
      <c r="F135" s="43"/>
      <c r="G135" s="43"/>
      <c r="I135" s="43" t="s">
        <v>4</v>
      </c>
      <c r="J135" s="43"/>
      <c r="K135" s="43"/>
      <c r="L135" s="43"/>
      <c r="M135" s="43"/>
      <c r="N135" s="43"/>
    </row>
    <row r="136" spans="1:14" x14ac:dyDescent="0.25">
      <c r="B136" s="5"/>
      <c r="C136" s="44" t="s">
        <v>101</v>
      </c>
      <c r="D136" s="44"/>
      <c r="E136" s="44" t="s">
        <v>102</v>
      </c>
      <c r="F136" s="44"/>
      <c r="J136" s="44" t="s">
        <v>101</v>
      </c>
      <c r="K136" s="44"/>
      <c r="L136" s="44" t="s">
        <v>102</v>
      </c>
      <c r="M136" s="44"/>
    </row>
    <row r="137" spans="1:14" x14ac:dyDescent="0.25">
      <c r="B137" s="5"/>
      <c r="C137" s="5" t="s">
        <v>103</v>
      </c>
      <c r="D137" s="5" t="s">
        <v>12</v>
      </c>
      <c r="E137" s="5" t="s">
        <v>103</v>
      </c>
      <c r="F137" s="5" t="s">
        <v>12</v>
      </c>
      <c r="G137" s="5" t="s">
        <v>111</v>
      </c>
      <c r="J137" s="5" t="s">
        <v>103</v>
      </c>
      <c r="K137" s="5" t="s">
        <v>12</v>
      </c>
      <c r="L137" s="5" t="s">
        <v>103</v>
      </c>
      <c r="M137" s="5" t="s">
        <v>12</v>
      </c>
      <c r="N137" s="5" t="s">
        <v>111</v>
      </c>
    </row>
    <row r="138" spans="1:14" x14ac:dyDescent="0.25">
      <c r="B138" s="5" t="s">
        <v>104</v>
      </c>
      <c r="C138" s="5">
        <v>7.8579999999999997</v>
      </c>
      <c r="D138" s="5">
        <v>1014460</v>
      </c>
      <c r="E138" s="5">
        <v>7.9660000000000002</v>
      </c>
      <c r="F138" s="5">
        <v>1234598</v>
      </c>
      <c r="G138" s="6">
        <f>F138/(F138+D138)</f>
        <v>0.54894004512111294</v>
      </c>
      <c r="I138" s="5" t="s">
        <v>104</v>
      </c>
      <c r="J138" s="5">
        <v>7.86</v>
      </c>
      <c r="K138" s="5">
        <v>58773</v>
      </c>
      <c r="L138" s="5">
        <v>7.968</v>
      </c>
      <c r="M138" s="5">
        <v>3923763</v>
      </c>
      <c r="N138" s="6">
        <f>M138/(M138+K138)</f>
        <v>0.98524231796021433</v>
      </c>
    </row>
    <row r="139" spans="1:14" x14ac:dyDescent="0.25">
      <c r="B139" s="5" t="s">
        <v>77</v>
      </c>
      <c r="G139" s="6" t="s">
        <v>112</v>
      </c>
      <c r="I139" s="5" t="s">
        <v>77</v>
      </c>
      <c r="N139" s="6" t="s">
        <v>112</v>
      </c>
    </row>
    <row r="140" spans="1:14" x14ac:dyDescent="0.25">
      <c r="B140" s="5" t="s">
        <v>74</v>
      </c>
      <c r="C140" s="5">
        <v>11.180999999999999</v>
      </c>
      <c r="D140" s="5">
        <v>3111801</v>
      </c>
      <c r="E140" s="5">
        <v>11.305</v>
      </c>
      <c r="F140" s="5">
        <v>4196920</v>
      </c>
      <c r="G140" s="6">
        <f t="shared" ref="G140:G147" si="12">F140/(F140+D140)</f>
        <v>0.57423453433234073</v>
      </c>
      <c r="I140" s="5" t="s">
        <v>74</v>
      </c>
      <c r="J140" s="5">
        <v>11.18</v>
      </c>
      <c r="K140" s="5">
        <v>74703</v>
      </c>
      <c r="L140" s="5">
        <v>11.305</v>
      </c>
      <c r="M140" s="5">
        <v>2246248</v>
      </c>
      <c r="N140" s="6">
        <f t="shared" ref="N140:N148" si="13">M140/(M140+K140)</f>
        <v>0.96781362467367904</v>
      </c>
    </row>
    <row r="141" spans="1:14" x14ac:dyDescent="0.25">
      <c r="B141" s="5" t="s">
        <v>31</v>
      </c>
      <c r="C141" s="5">
        <v>11.183</v>
      </c>
      <c r="D141" s="5">
        <v>4509018</v>
      </c>
      <c r="E141" s="5">
        <v>11.308</v>
      </c>
      <c r="F141" s="5">
        <v>7449844</v>
      </c>
      <c r="G141" s="6">
        <f t="shared" si="12"/>
        <v>0.62295593008766215</v>
      </c>
      <c r="I141" s="5" t="s">
        <v>31</v>
      </c>
      <c r="J141" s="5">
        <v>11.180999999999999</v>
      </c>
      <c r="K141" s="5">
        <v>175212</v>
      </c>
      <c r="L141" s="5">
        <v>11.308999999999999</v>
      </c>
      <c r="M141" s="5">
        <v>8646991</v>
      </c>
      <c r="N141" s="6">
        <f t="shared" si="13"/>
        <v>0.98013965446045614</v>
      </c>
    </row>
    <row r="142" spans="1:14" x14ac:dyDescent="0.25">
      <c r="B142" s="5" t="s">
        <v>40</v>
      </c>
      <c r="C142" s="5">
        <v>9.6229999999999993</v>
      </c>
      <c r="D142" s="5">
        <v>1311328</v>
      </c>
      <c r="E142" s="5">
        <v>9.7270000000000003</v>
      </c>
      <c r="F142" s="5">
        <v>2759595</v>
      </c>
      <c r="G142" s="6">
        <f t="shared" si="12"/>
        <v>0.67787943913456483</v>
      </c>
      <c r="I142" s="5" t="s">
        <v>40</v>
      </c>
      <c r="J142" s="41" t="s">
        <v>1</v>
      </c>
      <c r="K142" s="41"/>
      <c r="L142" s="41"/>
      <c r="M142" s="41"/>
      <c r="N142" s="6"/>
    </row>
    <row r="143" spans="1:14" x14ac:dyDescent="0.25">
      <c r="B143" s="5" t="s">
        <v>45</v>
      </c>
      <c r="C143" s="5">
        <v>12.949</v>
      </c>
      <c r="D143" s="5">
        <v>2328275</v>
      </c>
      <c r="E143" s="5">
        <v>13.044</v>
      </c>
      <c r="F143" s="5">
        <v>2428867</v>
      </c>
      <c r="G143" s="6">
        <f t="shared" si="12"/>
        <v>0.51057273463773001</v>
      </c>
      <c r="I143" s="5" t="s">
        <v>45</v>
      </c>
      <c r="J143" s="5">
        <v>12.949</v>
      </c>
      <c r="K143" s="5">
        <v>122384</v>
      </c>
      <c r="L143" s="5">
        <v>13.047000000000001</v>
      </c>
      <c r="M143" s="5">
        <v>6502035</v>
      </c>
      <c r="N143" s="6">
        <f t="shared" si="13"/>
        <v>0.98152532320192909</v>
      </c>
    </row>
    <row r="144" spans="1:14" x14ac:dyDescent="0.25">
      <c r="B144" s="5" t="s">
        <v>62</v>
      </c>
      <c r="C144" s="5">
        <v>14.141</v>
      </c>
      <c r="D144" s="5">
        <v>87660</v>
      </c>
      <c r="E144" s="5">
        <v>14.207000000000001</v>
      </c>
      <c r="F144" s="5">
        <v>41042</v>
      </c>
      <c r="G144" s="6">
        <f t="shared" si="12"/>
        <v>0.31889170331463379</v>
      </c>
      <c r="I144" s="5" t="s">
        <v>62</v>
      </c>
      <c r="J144" s="5">
        <v>14.143000000000001</v>
      </c>
      <c r="K144" s="5">
        <v>31354</v>
      </c>
      <c r="L144" s="5">
        <v>14.208</v>
      </c>
      <c r="M144" s="5">
        <v>784478</v>
      </c>
      <c r="N144" s="6">
        <f t="shared" si="13"/>
        <v>0.96156806793555538</v>
      </c>
    </row>
    <row r="145" spans="1:19" x14ac:dyDescent="0.25">
      <c r="B145" s="5" t="s">
        <v>86</v>
      </c>
      <c r="G145" s="6" t="s">
        <v>112</v>
      </c>
      <c r="I145" s="5" t="s">
        <v>86</v>
      </c>
      <c r="N145" s="6" t="s">
        <v>112</v>
      </c>
    </row>
    <row r="146" spans="1:19" x14ac:dyDescent="0.25">
      <c r="B146" s="5" t="s">
        <v>91</v>
      </c>
      <c r="C146" s="5">
        <v>9.641</v>
      </c>
      <c r="D146" s="5">
        <v>2548160</v>
      </c>
      <c r="E146" s="5">
        <v>9.7449999999999992</v>
      </c>
      <c r="F146" s="5">
        <v>4086775</v>
      </c>
      <c r="G146" s="6">
        <f t="shared" si="12"/>
        <v>0.61594800853361786</v>
      </c>
      <c r="I146" s="5" t="s">
        <v>91</v>
      </c>
      <c r="J146" s="5">
        <v>9.64</v>
      </c>
      <c r="K146" s="5">
        <v>101013</v>
      </c>
      <c r="L146" s="5">
        <v>9.7439999999999998</v>
      </c>
      <c r="M146" s="5">
        <v>4794013</v>
      </c>
      <c r="N146" s="6">
        <f t="shared" si="13"/>
        <v>0.97936415455198811</v>
      </c>
    </row>
    <row r="147" spans="1:19" x14ac:dyDescent="0.25">
      <c r="B147" s="5" t="s">
        <v>52</v>
      </c>
      <c r="C147" s="5">
        <v>12.964</v>
      </c>
      <c r="D147" s="5">
        <v>137664</v>
      </c>
      <c r="E147" s="5">
        <v>13.058999999999999</v>
      </c>
      <c r="F147" s="5">
        <v>62173</v>
      </c>
      <c r="G147" s="6">
        <f t="shared" si="12"/>
        <v>0.31111856162772661</v>
      </c>
      <c r="I147" s="5" t="s">
        <v>52</v>
      </c>
      <c r="J147" s="5">
        <v>11.859</v>
      </c>
      <c r="K147" s="5">
        <v>19020</v>
      </c>
      <c r="L147" s="5">
        <v>11.991</v>
      </c>
      <c r="M147" s="5">
        <v>345378</v>
      </c>
      <c r="N147" s="6">
        <f t="shared" si="13"/>
        <v>0.94780432384370938</v>
      </c>
    </row>
    <row r="148" spans="1:19" x14ac:dyDescent="0.25">
      <c r="B148" s="5" t="s">
        <v>57</v>
      </c>
      <c r="C148" s="41" t="s">
        <v>1</v>
      </c>
      <c r="D148" s="41"/>
      <c r="E148" s="41"/>
      <c r="F148" s="41"/>
      <c r="I148" s="5" t="s">
        <v>57</v>
      </c>
      <c r="J148" s="5">
        <v>13.457000000000001</v>
      </c>
      <c r="K148" s="5">
        <v>35215</v>
      </c>
      <c r="L148" s="5">
        <v>13.537000000000001</v>
      </c>
      <c r="M148" s="5">
        <v>419103</v>
      </c>
      <c r="N148" s="6">
        <f t="shared" si="13"/>
        <v>0.92248821310183615</v>
      </c>
    </row>
    <row r="154" spans="1:19" ht="21" x14ac:dyDescent="0.25">
      <c r="A154" s="48" t="s">
        <v>106</v>
      </c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</row>
    <row r="155" spans="1:19" ht="21" x14ac:dyDescent="0.25">
      <c r="A155" s="26" t="s">
        <v>113</v>
      </c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</row>
    <row r="156" spans="1:19" x14ac:dyDescent="0.25">
      <c r="I156" s="24"/>
    </row>
    <row r="157" spans="1:19" x14ac:dyDescent="0.25">
      <c r="A157" s="49" t="s">
        <v>3</v>
      </c>
      <c r="B157" s="49"/>
      <c r="C157" s="49"/>
      <c r="D157" s="49"/>
      <c r="E157" s="49"/>
      <c r="F157" s="49"/>
      <c r="G157" s="49"/>
      <c r="H157" s="49"/>
      <c r="I157" s="49"/>
      <c r="K157" s="43" t="s">
        <v>4</v>
      </c>
      <c r="L157" s="43"/>
      <c r="M157" s="43"/>
      <c r="N157" s="43"/>
      <c r="O157" s="43"/>
      <c r="P157" s="43"/>
      <c r="Q157" s="43"/>
      <c r="R157" s="43"/>
      <c r="S157" s="43"/>
    </row>
    <row r="158" spans="1:19" x14ac:dyDescent="0.25">
      <c r="A158" s="5" t="s">
        <v>105</v>
      </c>
      <c r="B158" s="7" t="s">
        <v>70</v>
      </c>
      <c r="C158" s="5" t="s">
        <v>71</v>
      </c>
      <c r="D158" s="5" t="s">
        <v>72</v>
      </c>
      <c r="E158" s="28" t="s">
        <v>73</v>
      </c>
      <c r="F158" s="5" t="s">
        <v>107</v>
      </c>
      <c r="G158" s="5" t="s">
        <v>108</v>
      </c>
      <c r="H158" s="5" t="s">
        <v>109</v>
      </c>
      <c r="I158" s="5" t="s">
        <v>110</v>
      </c>
      <c r="K158" s="5" t="s">
        <v>105</v>
      </c>
      <c r="L158" s="7" t="s">
        <v>70</v>
      </c>
      <c r="M158" s="5" t="s">
        <v>71</v>
      </c>
      <c r="N158" s="5" t="s">
        <v>72</v>
      </c>
      <c r="O158" s="28" t="s">
        <v>73</v>
      </c>
      <c r="P158" s="5" t="s">
        <v>107</v>
      </c>
      <c r="Q158" s="5" t="s">
        <v>108</v>
      </c>
      <c r="R158" s="5" t="s">
        <v>109</v>
      </c>
      <c r="S158" s="5" t="s">
        <v>110</v>
      </c>
    </row>
    <row r="159" spans="1:19" x14ac:dyDescent="0.25">
      <c r="A159" s="15">
        <v>1</v>
      </c>
      <c r="B159" s="13" t="s">
        <v>77</v>
      </c>
      <c r="C159" s="15" t="s">
        <v>79</v>
      </c>
      <c r="D159" s="16">
        <v>0.38228635576639802</v>
      </c>
      <c r="E159" s="29">
        <v>6.4138561024893225E-3</v>
      </c>
      <c r="F159" s="16">
        <f>D159*A159</f>
        <v>0.38228635576639802</v>
      </c>
      <c r="G159" s="16">
        <f>E159*A159</f>
        <v>6.4138561024893225E-3</v>
      </c>
      <c r="H159" s="16">
        <f>D159*(1-A159)</f>
        <v>0</v>
      </c>
      <c r="I159" s="16">
        <f>E159*(1-A159)</f>
        <v>0</v>
      </c>
      <c r="K159" s="15">
        <v>1</v>
      </c>
      <c r="L159" s="13" t="s">
        <v>77</v>
      </c>
      <c r="M159" s="15" t="s">
        <v>82</v>
      </c>
      <c r="N159" s="16">
        <v>0.38104053234086649</v>
      </c>
      <c r="O159" s="29">
        <v>2.8987637043466682E-2</v>
      </c>
      <c r="P159" s="16">
        <f>N159*K159</f>
        <v>0.38104053234086649</v>
      </c>
      <c r="Q159" s="16">
        <f>O159*K159</f>
        <v>2.8987637043466682E-2</v>
      </c>
      <c r="R159" s="16">
        <f>N159*(1-K159)</f>
        <v>0</v>
      </c>
      <c r="S159" s="16">
        <f>O159*(1-K159)</f>
        <v>0</v>
      </c>
    </row>
    <row r="160" spans="1:19" x14ac:dyDescent="0.25">
      <c r="A160" s="18"/>
      <c r="B160" s="13" t="s">
        <v>0</v>
      </c>
      <c r="C160" s="14" t="s">
        <v>1</v>
      </c>
      <c r="D160" s="15"/>
      <c r="E160" s="30"/>
      <c r="F160" s="16">
        <f t="shared" ref="F160:F178" si="14">D160*A160</f>
        <v>0</v>
      </c>
      <c r="G160" s="16">
        <f t="shared" ref="G160:G178" si="15">E160*A160</f>
        <v>0</v>
      </c>
      <c r="H160" s="16">
        <f t="shared" ref="H160:H178" si="16">D160*(1-A160)</f>
        <v>0</v>
      </c>
      <c r="I160" s="16">
        <f t="shared" ref="I160:I178" si="17">E160*(1-A160)</f>
        <v>0</v>
      </c>
      <c r="K160" s="18"/>
      <c r="L160" s="15" t="s">
        <v>0</v>
      </c>
      <c r="M160" s="14" t="s">
        <v>1</v>
      </c>
      <c r="N160" s="16"/>
      <c r="O160" s="29"/>
      <c r="P160" s="16"/>
      <c r="Q160" s="16"/>
      <c r="R160" s="16"/>
      <c r="S160" s="16"/>
    </row>
    <row r="161" spans="1:19" x14ac:dyDescent="0.25">
      <c r="A161" s="31">
        <v>0.57423453433234073</v>
      </c>
      <c r="B161" s="32" t="s">
        <v>74</v>
      </c>
      <c r="C161" s="33" t="s">
        <v>22</v>
      </c>
      <c r="D161" s="31">
        <v>3.8233768486937145E-2</v>
      </c>
      <c r="E161" s="34">
        <v>1.5411451154019698E-2</v>
      </c>
      <c r="F161" s="31">
        <f t="shared" si="14"/>
        <v>2.1955150242866876E-2</v>
      </c>
      <c r="G161" s="31">
        <f t="shared" si="15"/>
        <v>8.8497874768141156E-3</v>
      </c>
      <c r="H161" s="31">
        <f t="shared" si="16"/>
        <v>1.6278618244070269E-2</v>
      </c>
      <c r="I161" s="31">
        <f t="shared" si="17"/>
        <v>6.5616636772055812E-3</v>
      </c>
      <c r="K161" s="31">
        <v>0.96781362467367904</v>
      </c>
      <c r="L161" s="5" t="s">
        <v>74</v>
      </c>
      <c r="M161" s="5" t="s">
        <v>29</v>
      </c>
      <c r="N161" s="6">
        <v>0.37905157949941859</v>
      </c>
      <c r="O161" s="35">
        <v>2.4434970631412121E-2</v>
      </c>
      <c r="P161" s="31">
        <f t="shared" ref="P161:P163" si="18">N161*K161</f>
        <v>0.36685128309361553</v>
      </c>
      <c r="Q161" s="31">
        <f t="shared" ref="Q161:Q163" si="19">O161*K161</f>
        <v>2.3648497495581861E-2</v>
      </c>
      <c r="R161" s="31">
        <f t="shared" ref="R161:R163" si="20">N161*(1-K161)</f>
        <v>1.2200296405803075E-2</v>
      </c>
      <c r="S161" s="31">
        <f t="shared" ref="S161:S163" si="21">O161*(1-K161)</f>
        <v>7.8647313583026033E-4</v>
      </c>
    </row>
    <row r="162" spans="1:19" x14ac:dyDescent="0.25">
      <c r="A162" s="16"/>
      <c r="B162" s="13"/>
      <c r="C162" s="15" t="s">
        <v>23</v>
      </c>
      <c r="D162" s="16">
        <v>4.684668965235804E-2</v>
      </c>
      <c r="E162" s="29">
        <v>2.7977306408304946E-3</v>
      </c>
      <c r="F162" s="16"/>
      <c r="G162" s="16"/>
      <c r="H162" s="16"/>
      <c r="I162" s="16"/>
      <c r="K162" s="16"/>
      <c r="L162" s="15"/>
      <c r="M162" s="15"/>
      <c r="N162" s="16"/>
      <c r="O162" s="29"/>
      <c r="P162" s="16"/>
      <c r="Q162" s="16"/>
      <c r="R162" s="16"/>
      <c r="S162" s="16"/>
    </row>
    <row r="163" spans="1:19" x14ac:dyDescent="0.25">
      <c r="A163" s="19">
        <v>0.62295593008766215</v>
      </c>
      <c r="B163" s="17" t="s">
        <v>31</v>
      </c>
      <c r="C163" s="18" t="s">
        <v>34</v>
      </c>
      <c r="D163" s="19">
        <v>0.33014536396313066</v>
      </c>
      <c r="E163" s="36">
        <v>5.0979005966751111E-3</v>
      </c>
      <c r="F163" s="19">
        <f t="shared" si="14"/>
        <v>0.2056660122717818</v>
      </c>
      <c r="G163" s="19">
        <f t="shared" si="15"/>
        <v>3.1757674076961918E-3</v>
      </c>
      <c r="H163" s="19">
        <f t="shared" si="16"/>
        <v>0.12447935169134886</v>
      </c>
      <c r="I163" s="19">
        <f t="shared" si="17"/>
        <v>1.9221331889789195E-3</v>
      </c>
      <c r="K163" s="19">
        <v>0.98013965446045614</v>
      </c>
      <c r="L163" s="18" t="s">
        <v>31</v>
      </c>
      <c r="M163" s="18" t="s">
        <v>36</v>
      </c>
      <c r="N163" s="19">
        <v>0.245066102331985</v>
      </c>
      <c r="O163" s="36">
        <v>1.8324852752196773E-2</v>
      </c>
      <c r="P163" s="19">
        <f t="shared" si="18"/>
        <v>0.24019900485964257</v>
      </c>
      <c r="Q163" s="19">
        <f t="shared" si="19"/>
        <v>1.7960914844576882E-2</v>
      </c>
      <c r="R163" s="19">
        <f t="shared" si="20"/>
        <v>4.8670974723424368E-3</v>
      </c>
      <c r="S163" s="19">
        <f t="shared" si="21"/>
        <v>3.6393790761988913E-4</v>
      </c>
    </row>
    <row r="164" spans="1:19" x14ac:dyDescent="0.25">
      <c r="A164" s="19"/>
      <c r="B164" s="17" t="s">
        <v>37</v>
      </c>
      <c r="C164" s="20" t="s">
        <v>1</v>
      </c>
      <c r="D164" s="19"/>
      <c r="E164" s="36"/>
      <c r="F164" s="19"/>
      <c r="G164" s="19"/>
      <c r="H164" s="19"/>
      <c r="I164" s="19"/>
      <c r="K164" s="19"/>
      <c r="L164" s="17" t="s">
        <v>37</v>
      </c>
      <c r="M164" s="14" t="s">
        <v>1</v>
      </c>
      <c r="N164" s="16"/>
      <c r="O164" s="29"/>
      <c r="P164" s="19"/>
      <c r="Q164" s="19"/>
      <c r="R164" s="19"/>
      <c r="S164" s="19"/>
    </row>
    <row r="165" spans="1:19" x14ac:dyDescent="0.25">
      <c r="A165" s="19"/>
      <c r="B165" s="17" t="s">
        <v>38</v>
      </c>
      <c r="C165" s="20" t="s">
        <v>1</v>
      </c>
      <c r="D165" s="19"/>
      <c r="E165" s="36"/>
      <c r="F165" s="19"/>
      <c r="G165" s="19"/>
      <c r="H165" s="19"/>
      <c r="I165" s="19"/>
      <c r="K165" s="19"/>
      <c r="L165" s="17" t="s">
        <v>38</v>
      </c>
      <c r="M165" s="20" t="s">
        <v>1</v>
      </c>
      <c r="N165" s="19"/>
      <c r="O165" s="36"/>
      <c r="P165" s="19"/>
      <c r="Q165" s="19"/>
      <c r="R165" s="19"/>
      <c r="S165" s="19"/>
    </row>
    <row r="166" spans="1:19" x14ac:dyDescent="0.25">
      <c r="A166" s="19"/>
      <c r="B166" s="17" t="s">
        <v>100</v>
      </c>
      <c r="C166" s="20" t="s">
        <v>1</v>
      </c>
      <c r="D166" s="19"/>
      <c r="E166" s="36"/>
      <c r="F166" s="19"/>
      <c r="G166" s="19"/>
      <c r="H166" s="19"/>
      <c r="I166" s="19"/>
      <c r="K166" s="16"/>
      <c r="L166" s="13" t="s">
        <v>100</v>
      </c>
      <c r="M166" s="20" t="s">
        <v>1</v>
      </c>
      <c r="N166" s="19"/>
      <c r="O166" s="36"/>
      <c r="P166" s="19"/>
      <c r="Q166" s="19"/>
      <c r="R166" s="19"/>
      <c r="S166" s="19"/>
    </row>
    <row r="167" spans="1:19" x14ac:dyDescent="0.25">
      <c r="A167" s="16"/>
      <c r="B167" s="13" t="s">
        <v>39</v>
      </c>
      <c r="C167" s="14" t="s">
        <v>1</v>
      </c>
      <c r="D167" s="16"/>
      <c r="E167" s="29"/>
      <c r="F167" s="16"/>
      <c r="G167" s="16"/>
      <c r="H167" s="16"/>
      <c r="I167" s="16"/>
      <c r="K167" s="16"/>
      <c r="L167" s="13" t="s">
        <v>39</v>
      </c>
      <c r="M167" s="14" t="s">
        <v>1</v>
      </c>
      <c r="N167" s="19"/>
      <c r="O167" s="36"/>
      <c r="P167" s="16"/>
      <c r="Q167" s="16"/>
      <c r="R167" s="16"/>
      <c r="S167" s="16"/>
    </row>
    <row r="168" spans="1:19" x14ac:dyDescent="0.25">
      <c r="A168" s="19">
        <v>0.67787943913456483</v>
      </c>
      <c r="B168" s="17" t="s">
        <v>40</v>
      </c>
      <c r="C168" s="18" t="s">
        <v>43</v>
      </c>
      <c r="D168" s="19">
        <v>0.16963808534495306</v>
      </c>
      <c r="E168" s="36">
        <v>8.3990843041772175E-3</v>
      </c>
      <c r="F168" s="19">
        <f t="shared" si="14"/>
        <v>0.11499417014949823</v>
      </c>
      <c r="G168" s="19">
        <f>E168*A168</f>
        <v>5.6935665573595792E-3</v>
      </c>
      <c r="H168" s="19">
        <f t="shared" si="16"/>
        <v>5.4643915195454841E-2</v>
      </c>
      <c r="I168" s="19">
        <f t="shared" si="17"/>
        <v>2.7055177468176387E-3</v>
      </c>
      <c r="K168" s="16"/>
      <c r="L168" s="13" t="s">
        <v>40</v>
      </c>
      <c r="M168" s="14" t="s">
        <v>1</v>
      </c>
      <c r="N168" s="19"/>
      <c r="O168" s="36"/>
      <c r="P168" s="19"/>
      <c r="Q168" s="19"/>
      <c r="R168" s="19"/>
      <c r="S168" s="19"/>
    </row>
    <row r="169" spans="1:19" x14ac:dyDescent="0.25">
      <c r="A169" s="19">
        <v>0.51057273463773001</v>
      </c>
      <c r="B169" s="17" t="s">
        <v>45</v>
      </c>
      <c r="C169" s="18" t="s">
        <v>47</v>
      </c>
      <c r="D169" s="19">
        <v>1.0537143011115708</v>
      </c>
      <c r="E169" s="36">
        <v>6.673073487255464E-2</v>
      </c>
      <c r="F169" s="19">
        <f t="shared" si="14"/>
        <v>0.53799779224541922</v>
      </c>
      <c r="G169" s="19">
        <f t="shared" si="15"/>
        <v>3.4070893788265555E-2</v>
      </c>
      <c r="H169" s="19">
        <f t="shared" si="16"/>
        <v>0.51571650886615161</v>
      </c>
      <c r="I169" s="19">
        <f t="shared" si="17"/>
        <v>3.2659841084289085E-2</v>
      </c>
      <c r="K169" s="16">
        <v>0.98152532320192909</v>
      </c>
      <c r="L169" s="18" t="s">
        <v>45</v>
      </c>
      <c r="M169" s="18" t="s">
        <v>58</v>
      </c>
      <c r="N169" s="19">
        <v>0.7236400925728711</v>
      </c>
      <c r="O169" s="36">
        <v>8.592039560773522E-2</v>
      </c>
      <c r="P169" s="19">
        <f t="shared" ref="P169:P170" si="22">N169*K169</f>
        <v>0.71027107574446124</v>
      </c>
      <c r="Q169" s="19">
        <f t="shared" ref="Q169:Q170" si="23">O169*K169</f>
        <v>8.4333044068519922E-2</v>
      </c>
      <c r="R169" s="19">
        <f>N169*(1-K169)</f>
        <v>1.3369016828409908E-2</v>
      </c>
      <c r="S169" s="19">
        <f t="shared" ref="S169:S170" si="24">O169*(1-K169)</f>
        <v>1.5873515392152997E-3</v>
      </c>
    </row>
    <row r="170" spans="1:19" x14ac:dyDescent="0.25">
      <c r="A170" s="19">
        <v>0.31889170331463379</v>
      </c>
      <c r="B170" s="17" t="s">
        <v>62</v>
      </c>
      <c r="C170" s="18" t="s">
        <v>63</v>
      </c>
      <c r="D170" s="19">
        <v>6.2723106191104938E-2</v>
      </c>
      <c r="E170" s="36">
        <v>1.6274354183776443E-2</v>
      </c>
      <c r="F170" s="19">
        <f t="shared" si="14"/>
        <v>2.0001878170466107E-2</v>
      </c>
      <c r="G170" s="19">
        <f t="shared" si="15"/>
        <v>5.1897565260101064E-3</v>
      </c>
      <c r="H170" s="19">
        <f t="shared" si="16"/>
        <v>4.2721228020638831E-2</v>
      </c>
      <c r="I170" s="19">
        <f t="shared" si="17"/>
        <v>1.1084597657766336E-2</v>
      </c>
      <c r="K170" s="16">
        <v>0.96156806793555538</v>
      </c>
      <c r="L170" s="18" t="s">
        <v>62</v>
      </c>
      <c r="M170" s="18" t="s">
        <v>61</v>
      </c>
      <c r="N170" s="19">
        <v>7.2545054962716377E-2</v>
      </c>
      <c r="O170" s="36">
        <v>7.7483312245210855E-3</v>
      </c>
      <c r="P170" s="19">
        <f t="shared" si="22"/>
        <v>6.9757008338777862E-2</v>
      </c>
      <c r="Q170" s="19">
        <f t="shared" si="23"/>
        <v>7.4505478852874762E-3</v>
      </c>
      <c r="R170" s="19">
        <f t="shared" ref="R170" si="25">N170*(1-K170)</f>
        <v>2.7880466239385165E-3</v>
      </c>
      <c r="S170" s="19">
        <f t="shared" si="24"/>
        <v>2.9778333923360933E-4</v>
      </c>
    </row>
    <row r="171" spans="1:19" x14ac:dyDescent="0.25">
      <c r="A171" s="18"/>
      <c r="B171" s="17" t="s">
        <v>84</v>
      </c>
      <c r="C171" s="20" t="s">
        <v>1</v>
      </c>
      <c r="D171" s="19"/>
      <c r="E171" s="36"/>
      <c r="F171" s="19"/>
      <c r="G171" s="19"/>
      <c r="H171" s="19"/>
      <c r="I171" s="19"/>
      <c r="K171" s="16"/>
      <c r="L171" s="17" t="s">
        <v>84</v>
      </c>
      <c r="M171" s="20" t="s">
        <v>1</v>
      </c>
      <c r="N171" s="19"/>
      <c r="O171" s="36"/>
      <c r="P171" s="19"/>
      <c r="Q171" s="19"/>
      <c r="R171" s="19"/>
      <c r="S171" s="19"/>
    </row>
    <row r="172" spans="1:19" x14ac:dyDescent="0.25">
      <c r="A172" s="33"/>
      <c r="B172" s="32" t="s">
        <v>51</v>
      </c>
      <c r="C172" s="37" t="s">
        <v>1</v>
      </c>
      <c r="D172" s="31"/>
      <c r="E172" s="34"/>
      <c r="F172" s="31"/>
      <c r="G172" s="31"/>
      <c r="H172" s="31"/>
      <c r="I172" s="31"/>
      <c r="K172" s="16"/>
      <c r="L172" s="18" t="s">
        <v>51</v>
      </c>
      <c r="M172" s="20" t="s">
        <v>1</v>
      </c>
      <c r="N172" s="19"/>
      <c r="O172" s="36"/>
      <c r="P172" s="31"/>
      <c r="Q172" s="31"/>
      <c r="R172" s="31"/>
      <c r="S172" s="31"/>
    </row>
    <row r="173" spans="1:19" x14ac:dyDescent="0.25">
      <c r="A173" s="33"/>
      <c r="B173" s="32" t="s">
        <v>86</v>
      </c>
      <c r="C173" s="38" t="s">
        <v>87</v>
      </c>
      <c r="D173" s="31">
        <v>0.49528499304487006</v>
      </c>
      <c r="E173" s="34">
        <v>1.8184947098927245E-2</v>
      </c>
      <c r="F173" s="31">
        <f t="shared" si="14"/>
        <v>0</v>
      </c>
      <c r="G173" s="31">
        <f t="shared" si="15"/>
        <v>0</v>
      </c>
      <c r="H173" s="31">
        <f t="shared" si="16"/>
        <v>0.49528499304487006</v>
      </c>
      <c r="I173" s="31">
        <f t="shared" si="17"/>
        <v>1.8184947098927245E-2</v>
      </c>
      <c r="K173" s="6"/>
      <c r="L173" s="24" t="s">
        <v>86</v>
      </c>
      <c r="M173" s="22" t="s">
        <v>87</v>
      </c>
      <c r="N173" s="23">
        <v>0.19892444370152618</v>
      </c>
      <c r="O173" s="35">
        <v>2.4938701306214516E-3</v>
      </c>
      <c r="P173" s="31">
        <f t="shared" ref="P173:P180" si="26">N173*K173</f>
        <v>0</v>
      </c>
      <c r="Q173" s="31">
        <f t="shared" ref="Q173:Q180" si="27">O173*K173</f>
        <v>0</v>
      </c>
      <c r="R173" s="31">
        <f t="shared" ref="R173:R180" si="28">N173*(1-K173)</f>
        <v>0.19892444370152618</v>
      </c>
      <c r="S173" s="31">
        <f t="shared" ref="S173:S180" si="29">O173*(1-K173)</f>
        <v>2.4938701306214516E-3</v>
      </c>
    </row>
    <row r="174" spans="1:19" x14ac:dyDescent="0.25">
      <c r="A174" s="15"/>
      <c r="B174" s="13"/>
      <c r="C174" s="25" t="s">
        <v>88</v>
      </c>
      <c r="D174" s="16">
        <v>4.3646277742681622E-2</v>
      </c>
      <c r="E174" s="29">
        <v>7.0204534393357432E-4</v>
      </c>
      <c r="F174" s="16"/>
      <c r="G174" s="16"/>
      <c r="H174" s="16"/>
      <c r="I174" s="16"/>
      <c r="K174" s="16"/>
      <c r="L174" s="15"/>
      <c r="M174" s="25"/>
      <c r="N174" s="16"/>
      <c r="O174" s="29"/>
      <c r="P174" s="16"/>
      <c r="Q174" s="16"/>
      <c r="R174" s="16"/>
      <c r="S174" s="16"/>
    </row>
    <row r="175" spans="1:19" x14ac:dyDescent="0.25">
      <c r="A175" s="33"/>
      <c r="B175" s="32" t="s">
        <v>91</v>
      </c>
      <c r="C175" s="38"/>
      <c r="D175" s="31"/>
      <c r="E175" s="34"/>
      <c r="F175" s="31"/>
      <c r="G175" s="31"/>
      <c r="H175" s="31"/>
      <c r="I175" s="31"/>
      <c r="K175" s="6"/>
      <c r="L175" s="24" t="s">
        <v>91</v>
      </c>
      <c r="M175" s="22" t="s">
        <v>95</v>
      </c>
      <c r="N175" s="23">
        <v>0.48113725360966875</v>
      </c>
      <c r="O175" s="35">
        <v>0.34273804492274701</v>
      </c>
      <c r="P175" s="31"/>
      <c r="Q175" s="31"/>
      <c r="R175" s="31"/>
      <c r="S175" s="31"/>
    </row>
    <row r="176" spans="1:19" x14ac:dyDescent="0.25">
      <c r="A176" s="6">
        <v>0.61594800853361786</v>
      </c>
      <c r="B176" s="21"/>
      <c r="C176" s="22" t="s">
        <v>94</v>
      </c>
      <c r="D176" s="23">
        <v>0.17142936027035899</v>
      </c>
      <c r="E176" s="35">
        <v>3.0349031619709727E-2</v>
      </c>
      <c r="F176" s="23">
        <f>D176*A176</f>
        <v>0.10559157306271973</v>
      </c>
      <c r="G176" s="23">
        <f>E176*A176</f>
        <v>1.8693425587084006E-2</v>
      </c>
      <c r="H176" s="23">
        <f>D176*(1-A176)</f>
        <v>6.5837787207639262E-2</v>
      </c>
      <c r="I176" s="23">
        <f>E176*(1-A176)</f>
        <v>1.1655606032625722E-2</v>
      </c>
      <c r="K176" s="6">
        <v>0.97936415455198811</v>
      </c>
      <c r="L176" s="24"/>
      <c r="M176" s="22" t="s">
        <v>96</v>
      </c>
      <c r="N176" s="23">
        <v>0.11255794391704455</v>
      </c>
      <c r="O176" s="35">
        <v>9.3651488018466761E-3</v>
      </c>
      <c r="P176" s="23">
        <f t="shared" si="26"/>
        <v>0.11023521558242642</v>
      </c>
      <c r="Q176" s="23">
        <f t="shared" si="27"/>
        <v>9.1718910385741349E-3</v>
      </c>
      <c r="R176" s="23">
        <f t="shared" si="28"/>
        <v>2.3227283346181214E-3</v>
      </c>
      <c r="S176" s="23">
        <f t="shared" si="29"/>
        <v>1.9325776327254175E-4</v>
      </c>
    </row>
    <row r="177" spans="1:19" x14ac:dyDescent="0.25">
      <c r="A177" s="15"/>
      <c r="B177" s="13"/>
      <c r="C177" s="25"/>
      <c r="D177" s="16"/>
      <c r="E177" s="29"/>
      <c r="F177" s="16"/>
      <c r="G177" s="16"/>
      <c r="H177" s="16"/>
      <c r="I177" s="16"/>
      <c r="K177" s="16"/>
      <c r="L177" s="15"/>
      <c r="M177" s="25" t="s">
        <v>97</v>
      </c>
      <c r="N177" s="16">
        <v>0.96001010474775272</v>
      </c>
      <c r="O177" s="29">
        <v>1.5870420469216325E-2</v>
      </c>
      <c r="P177" s="16"/>
      <c r="Q177" s="16"/>
      <c r="R177" s="16"/>
      <c r="S177" s="16"/>
    </row>
    <row r="178" spans="1:19" x14ac:dyDescent="0.25">
      <c r="A178" s="23">
        <v>0.31111856162772661</v>
      </c>
      <c r="B178" s="21" t="s">
        <v>52</v>
      </c>
      <c r="C178" s="24" t="s">
        <v>55</v>
      </c>
      <c r="D178" s="23">
        <v>0.22659786101401003</v>
      </c>
      <c r="E178" s="35">
        <v>5.426700246826132E-2</v>
      </c>
      <c r="F178" s="23">
        <f t="shared" si="14"/>
        <v>7.0498800586598312E-2</v>
      </c>
      <c r="G178" s="23">
        <f t="shared" si="15"/>
        <v>1.6883471751773751E-2</v>
      </c>
      <c r="H178" s="23">
        <f t="shared" si="16"/>
        <v>0.15609906042741173</v>
      </c>
      <c r="I178" s="23">
        <f t="shared" si="17"/>
        <v>3.7383530716487569E-2</v>
      </c>
      <c r="K178" s="6">
        <v>0.94780432384370938</v>
      </c>
      <c r="L178" s="24" t="s">
        <v>52</v>
      </c>
      <c r="M178" s="24" t="s">
        <v>66</v>
      </c>
      <c r="N178" s="23">
        <v>0.18574686612710567</v>
      </c>
      <c r="O178" s="35">
        <v>5.319561851611767E-2</v>
      </c>
      <c r="P178" s="23">
        <f t="shared" si="26"/>
        <v>0.1760516828556894</v>
      </c>
      <c r="Q178" s="23">
        <f t="shared" si="27"/>
        <v>5.0419037239116817E-2</v>
      </c>
      <c r="R178" s="23">
        <f t="shared" si="28"/>
        <v>9.6951832714162745E-3</v>
      </c>
      <c r="S178" s="23">
        <f t="shared" si="29"/>
        <v>2.7765812770008547E-3</v>
      </c>
    </row>
    <row r="179" spans="1:19" x14ac:dyDescent="0.25">
      <c r="A179" s="15"/>
      <c r="B179" s="13"/>
      <c r="C179" s="15"/>
      <c r="D179" s="16"/>
      <c r="E179" s="29"/>
      <c r="F179" s="16"/>
      <c r="G179" s="16"/>
      <c r="H179" s="16"/>
      <c r="I179" s="16"/>
      <c r="K179" s="16"/>
      <c r="L179" s="15"/>
      <c r="M179" s="15" t="s">
        <v>47</v>
      </c>
      <c r="N179" s="16">
        <v>0.18956096243751597</v>
      </c>
      <c r="O179" s="29">
        <v>1.8233524790193963E-2</v>
      </c>
      <c r="P179" s="16"/>
      <c r="Q179" s="16"/>
      <c r="R179" s="16"/>
      <c r="S179" s="16"/>
    </row>
    <row r="180" spans="1:19" x14ac:dyDescent="0.25">
      <c r="A180" s="15"/>
      <c r="B180" s="13" t="s">
        <v>57</v>
      </c>
      <c r="C180" s="14" t="s">
        <v>1</v>
      </c>
      <c r="D180" s="16"/>
      <c r="E180" s="29"/>
      <c r="F180" s="16"/>
      <c r="G180" s="16"/>
      <c r="H180" s="16"/>
      <c r="I180" s="16"/>
      <c r="K180" s="16">
        <v>0.92248821310183615</v>
      </c>
      <c r="L180" s="18" t="s">
        <v>57</v>
      </c>
      <c r="M180" s="18" t="s">
        <v>61</v>
      </c>
      <c r="N180" s="19">
        <v>9.2306846302170426E-2</v>
      </c>
      <c r="O180" s="36">
        <v>9.5339114437976557E-3</v>
      </c>
      <c r="P180" s="16">
        <f t="shared" si="26"/>
        <v>8.5151977702355025E-2</v>
      </c>
      <c r="Q180" s="16">
        <f t="shared" si="27"/>
        <v>8.7949209316600455E-3</v>
      </c>
      <c r="R180" s="16">
        <f t="shared" si="28"/>
        <v>7.1548685998153979E-3</v>
      </c>
      <c r="S180" s="16">
        <f t="shared" si="29"/>
        <v>7.3899051213760947E-4</v>
      </c>
    </row>
    <row r="183" spans="1:19" x14ac:dyDescent="0.25">
      <c r="B183" s="50" t="s">
        <v>114</v>
      </c>
      <c r="C183" s="51" t="s">
        <v>115</v>
      </c>
    </row>
    <row r="184" spans="1:19" x14ac:dyDescent="0.25">
      <c r="B184" s="52" t="s">
        <v>77</v>
      </c>
      <c r="C184" s="28" t="s">
        <v>116</v>
      </c>
    </row>
    <row r="185" spans="1:19" x14ac:dyDescent="0.25">
      <c r="B185" s="52" t="s">
        <v>0</v>
      </c>
      <c r="C185" s="28" t="s">
        <v>117</v>
      </c>
    </row>
    <row r="186" spans="1:19" x14ac:dyDescent="0.25">
      <c r="B186" s="52" t="s">
        <v>74</v>
      </c>
      <c r="C186" s="28" t="s">
        <v>118</v>
      </c>
    </row>
    <row r="187" spans="1:19" x14ac:dyDescent="0.25">
      <c r="B187" s="52" t="s">
        <v>31</v>
      </c>
      <c r="C187" s="28" t="s">
        <v>119</v>
      </c>
    </row>
    <row r="188" spans="1:19" x14ac:dyDescent="0.25">
      <c r="B188" s="52" t="s">
        <v>37</v>
      </c>
      <c r="C188" s="28" t="s">
        <v>120</v>
      </c>
    </row>
    <row r="189" spans="1:19" x14ac:dyDescent="0.25">
      <c r="B189" s="52" t="s">
        <v>38</v>
      </c>
      <c r="C189" s="28" t="s">
        <v>121</v>
      </c>
    </row>
    <row r="190" spans="1:19" x14ac:dyDescent="0.25">
      <c r="B190" s="52" t="s">
        <v>100</v>
      </c>
      <c r="C190" s="28" t="s">
        <v>122</v>
      </c>
    </row>
    <row r="191" spans="1:19" x14ac:dyDescent="0.25">
      <c r="B191" s="52" t="s">
        <v>39</v>
      </c>
      <c r="C191" s="28" t="s">
        <v>123</v>
      </c>
    </row>
    <row r="192" spans="1:19" x14ac:dyDescent="0.25">
      <c r="B192" s="52" t="s">
        <v>40</v>
      </c>
      <c r="C192" s="28" t="s">
        <v>124</v>
      </c>
    </row>
    <row r="193" spans="2:3" x14ac:dyDescent="0.25">
      <c r="B193" s="52" t="s">
        <v>134</v>
      </c>
      <c r="C193" s="28" t="s">
        <v>119</v>
      </c>
    </row>
    <row r="194" spans="2:3" x14ac:dyDescent="0.25">
      <c r="B194" s="52" t="s">
        <v>45</v>
      </c>
      <c r="C194" s="28" t="s">
        <v>125</v>
      </c>
    </row>
    <row r="195" spans="2:3" x14ac:dyDescent="0.25">
      <c r="B195" s="52" t="s">
        <v>62</v>
      </c>
      <c r="C195" s="28" t="s">
        <v>126</v>
      </c>
    </row>
    <row r="196" spans="2:3" x14ac:dyDescent="0.25">
      <c r="B196" s="52" t="s">
        <v>84</v>
      </c>
      <c r="C196" s="28" t="s">
        <v>127</v>
      </c>
    </row>
    <row r="197" spans="2:3" x14ac:dyDescent="0.25">
      <c r="B197" s="52" t="s">
        <v>51</v>
      </c>
      <c r="C197" s="28" t="s">
        <v>128</v>
      </c>
    </row>
    <row r="198" spans="2:3" x14ac:dyDescent="0.25">
      <c r="B198" s="52" t="s">
        <v>86</v>
      </c>
      <c r="C198" s="28" t="s">
        <v>129</v>
      </c>
    </row>
    <row r="199" spans="2:3" x14ac:dyDescent="0.25">
      <c r="B199" s="52" t="s">
        <v>91</v>
      </c>
      <c r="C199" s="28" t="s">
        <v>130</v>
      </c>
    </row>
    <row r="200" spans="2:3" x14ac:dyDescent="0.25">
      <c r="B200" s="52" t="s">
        <v>135</v>
      </c>
      <c r="C200" s="28" t="s">
        <v>131</v>
      </c>
    </row>
    <row r="201" spans="2:3" x14ac:dyDescent="0.25">
      <c r="B201" s="52" t="s">
        <v>52</v>
      </c>
      <c r="C201" s="28" t="s">
        <v>132</v>
      </c>
    </row>
    <row r="202" spans="2:3" x14ac:dyDescent="0.25">
      <c r="B202" s="53" t="s">
        <v>57</v>
      </c>
      <c r="C202" s="30" t="s">
        <v>133</v>
      </c>
    </row>
  </sheetData>
  <mergeCells count="93">
    <mergeCell ref="A154:N154"/>
    <mergeCell ref="A157:I157"/>
    <mergeCell ref="K157:S157"/>
    <mergeCell ref="J142:M142"/>
    <mergeCell ref="C148:F148"/>
    <mergeCell ref="S89:V89"/>
    <mergeCell ref="W89:Z89"/>
    <mergeCell ref="B135:G135"/>
    <mergeCell ref="I135:N135"/>
    <mergeCell ref="C136:D136"/>
    <mergeCell ref="E136:F136"/>
    <mergeCell ref="J136:K136"/>
    <mergeCell ref="L136:M136"/>
    <mergeCell ref="A130:N130"/>
    <mergeCell ref="A132:N132"/>
    <mergeCell ref="B102:E102"/>
    <mergeCell ref="G102:J102"/>
    <mergeCell ref="B100:J100"/>
    <mergeCell ref="B41:B43"/>
    <mergeCell ref="E45:H45"/>
    <mergeCell ref="I45:L45"/>
    <mergeCell ref="E51:H51"/>
    <mergeCell ref="I51:L51"/>
    <mergeCell ref="E39:H39"/>
    <mergeCell ref="I39:L39"/>
    <mergeCell ref="I71:L71"/>
    <mergeCell ref="E55:H55"/>
    <mergeCell ref="I55:L55"/>
    <mergeCell ref="E61:H61"/>
    <mergeCell ref="I61:L61"/>
    <mergeCell ref="E65:H65"/>
    <mergeCell ref="I65:L65"/>
    <mergeCell ref="B35:B37"/>
    <mergeCell ref="E21:H21"/>
    <mergeCell ref="I21:L21"/>
    <mergeCell ref="E25:H25"/>
    <mergeCell ref="I25:L25"/>
    <mergeCell ref="E29:H29"/>
    <mergeCell ref="I29:L29"/>
    <mergeCell ref="E33:H33"/>
    <mergeCell ref="I33:L33"/>
    <mergeCell ref="P16:P18"/>
    <mergeCell ref="E8:H8"/>
    <mergeCell ref="I8:L8"/>
    <mergeCell ref="B10:B13"/>
    <mergeCell ref="E15:H15"/>
    <mergeCell ref="I15:L15"/>
    <mergeCell ref="P10:P12"/>
    <mergeCell ref="B17:B19"/>
    <mergeCell ref="S14:V14"/>
    <mergeCell ref="W14:Z14"/>
    <mergeCell ref="R6:S6"/>
    <mergeCell ref="S8:V8"/>
    <mergeCell ref="W8:Z8"/>
    <mergeCell ref="B3:L3"/>
    <mergeCell ref="S3:AB3"/>
    <mergeCell ref="E4:H4"/>
    <mergeCell ref="I4:L4"/>
    <mergeCell ref="S4:V4"/>
    <mergeCell ref="W4:Z4"/>
    <mergeCell ref="S20:V20"/>
    <mergeCell ref="W20:Z20"/>
    <mergeCell ref="S24:V24"/>
    <mergeCell ref="W24:Z24"/>
    <mergeCell ref="S28:V28"/>
    <mergeCell ref="W28:Z28"/>
    <mergeCell ref="S32:V32"/>
    <mergeCell ref="W32:Z32"/>
    <mergeCell ref="S36:V36"/>
    <mergeCell ref="W36:Z36"/>
    <mergeCell ref="S42:V42"/>
    <mergeCell ref="W42:Z42"/>
    <mergeCell ref="S48:V48"/>
    <mergeCell ref="W48:Z48"/>
    <mergeCell ref="S52:V52"/>
    <mergeCell ref="W52:Z52"/>
    <mergeCell ref="S59:V59"/>
    <mergeCell ref="W59:Z59"/>
    <mergeCell ref="S65:V65"/>
    <mergeCell ref="W65:Z65"/>
    <mergeCell ref="S71:V71"/>
    <mergeCell ref="W71:Z71"/>
    <mergeCell ref="E82:H82"/>
    <mergeCell ref="I82:L82"/>
    <mergeCell ref="S81:V81"/>
    <mergeCell ref="W81:Z81"/>
    <mergeCell ref="E71:H71"/>
    <mergeCell ref="E75:H75"/>
    <mergeCell ref="I75:L75"/>
    <mergeCell ref="S75:V75"/>
    <mergeCell ref="W75:Z75"/>
    <mergeCell ref="E88:H88"/>
    <mergeCell ref="I88:L88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GC_peak 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2023-03-01T09:52:35Z</dcterms:modified>
</cp:coreProperties>
</file>