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JunkerMA\surfdrive\Shared\Symmetric to Asymmetric\4TU_Dataset\Upload\"/>
    </mc:Choice>
  </mc:AlternateContent>
  <xr:revisionPtr revIDLastSave="0" documentId="13_ncr:1_{0271E9C1-FE41-4430-A152-F24C9C0B1A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ureWaterPermeability" sheetId="1" r:id="rId1"/>
    <sheet name="PEGRetention" sheetId="4" r:id="rId2"/>
    <sheet name="ConductivityCalibration" sheetId="10" r:id="rId3"/>
    <sheet name="NaClRetention" sheetId="5" r:id="rId4"/>
    <sheet name="Na2SO4Retention" sheetId="6" r:id="rId5"/>
    <sheet name="MgCl2Retention" sheetId="7" r:id="rId6"/>
    <sheet name="MgSO4Retention" sheetId="8" r:id="rId7"/>
    <sheet name="ICCalibration" sheetId="12" r:id="rId8"/>
    <sheet name="TernaryIonRetention" sheetId="9" r:id="rId9"/>
    <sheet name="Ellipsometry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6" i="7" l="1"/>
  <c r="S36" i="7" s="1"/>
  <c r="O36" i="7"/>
  <c r="P36" i="7"/>
  <c r="N37" i="7"/>
  <c r="O37" i="7"/>
  <c r="P37" i="7"/>
  <c r="N38" i="7"/>
  <c r="O38" i="7"/>
  <c r="P38" i="7"/>
  <c r="S38" i="7" s="1"/>
  <c r="N39" i="7"/>
  <c r="O39" i="7"/>
  <c r="P39" i="7"/>
  <c r="N40" i="7"/>
  <c r="S40" i="7" s="1"/>
  <c r="O40" i="7"/>
  <c r="P40" i="7"/>
  <c r="N41" i="7"/>
  <c r="O41" i="7"/>
  <c r="P41" i="7"/>
  <c r="N42" i="7"/>
  <c r="O42" i="7"/>
  <c r="P42" i="7"/>
  <c r="S42" i="7" s="1"/>
  <c r="N43" i="7"/>
  <c r="O43" i="7"/>
  <c r="P43" i="7"/>
  <c r="N44" i="7"/>
  <c r="O44" i="7"/>
  <c r="P44" i="7"/>
  <c r="N45" i="7"/>
  <c r="O45" i="7"/>
  <c r="P45" i="7"/>
  <c r="N46" i="7"/>
  <c r="O46" i="7"/>
  <c r="P46" i="7"/>
  <c r="S46" i="7" s="1"/>
  <c r="N47" i="7"/>
  <c r="O47" i="7"/>
  <c r="P47" i="7"/>
  <c r="N48" i="7"/>
  <c r="S48" i="7" s="1"/>
  <c r="O48" i="7"/>
  <c r="P48" i="7"/>
  <c r="N49" i="7"/>
  <c r="O49" i="7"/>
  <c r="P49" i="7"/>
  <c r="N50" i="7"/>
  <c r="O50" i="7"/>
  <c r="P50" i="7"/>
  <c r="S50" i="7" s="1"/>
  <c r="N51" i="7"/>
  <c r="O51" i="7"/>
  <c r="P51" i="7"/>
  <c r="J51" i="7"/>
  <c r="F51" i="7"/>
  <c r="R51" i="7" s="1"/>
  <c r="J50" i="7"/>
  <c r="F50" i="7"/>
  <c r="R50" i="7" s="1"/>
  <c r="J49" i="7"/>
  <c r="F49" i="7"/>
  <c r="R49" i="7" s="1"/>
  <c r="J48" i="7"/>
  <c r="F48" i="7"/>
  <c r="R48" i="7" s="1"/>
  <c r="J47" i="7"/>
  <c r="F47" i="7"/>
  <c r="R47" i="7" s="1"/>
  <c r="J46" i="7"/>
  <c r="F46" i="7"/>
  <c r="R46" i="7" s="1"/>
  <c r="J45" i="7"/>
  <c r="F45" i="7"/>
  <c r="R45" i="7" s="1"/>
  <c r="J44" i="7"/>
  <c r="F44" i="7"/>
  <c r="R44" i="7" s="1"/>
  <c r="J43" i="7"/>
  <c r="F43" i="7"/>
  <c r="R43" i="7" s="1"/>
  <c r="J42" i="7"/>
  <c r="F42" i="7"/>
  <c r="R42" i="7" s="1"/>
  <c r="S41" i="7"/>
  <c r="J41" i="7"/>
  <c r="F41" i="7"/>
  <c r="R41" i="7" s="1"/>
  <c r="J40" i="7"/>
  <c r="F40" i="7"/>
  <c r="R40" i="7" s="1"/>
  <c r="J39" i="7"/>
  <c r="F39" i="7"/>
  <c r="R39" i="7" s="1"/>
  <c r="J38" i="7"/>
  <c r="F38" i="7"/>
  <c r="R38" i="7" s="1"/>
  <c r="J37" i="7"/>
  <c r="F37" i="7"/>
  <c r="R37" i="7" s="1"/>
  <c r="J36" i="7"/>
  <c r="F36" i="7"/>
  <c r="R36" i="7" s="1"/>
  <c r="S43" i="7" l="1"/>
  <c r="S37" i="7"/>
  <c r="S44" i="7"/>
  <c r="S49" i="7"/>
  <c r="S45" i="7"/>
  <c r="S39" i="7"/>
  <c r="C56" i="7" s="1"/>
  <c r="S47" i="7"/>
  <c r="S51" i="7"/>
  <c r="C59" i="7"/>
  <c r="B59" i="7"/>
  <c r="C58" i="7"/>
  <c r="B58" i="7"/>
  <c r="B57" i="7"/>
  <c r="C57" i="7"/>
  <c r="B152" i="8"/>
  <c r="C152" i="8"/>
  <c r="C151" i="8"/>
  <c r="B151" i="8"/>
  <c r="C150" i="8"/>
  <c r="B150" i="8"/>
  <c r="C148" i="8"/>
  <c r="C147" i="8"/>
  <c r="C145" i="8"/>
  <c r="C149" i="8"/>
  <c r="B149" i="8"/>
  <c r="B148" i="8"/>
  <c r="B147" i="8"/>
  <c r="B146" i="8"/>
  <c r="B145" i="8"/>
  <c r="R123" i="8"/>
  <c r="S123" i="8"/>
  <c r="R124" i="8"/>
  <c r="S124" i="8"/>
  <c r="R126" i="8"/>
  <c r="S126" i="8"/>
  <c r="R127" i="8"/>
  <c r="S127" i="8"/>
  <c r="R128" i="8"/>
  <c r="S128" i="8"/>
  <c r="R129" i="8"/>
  <c r="S129" i="8"/>
  <c r="R130" i="8"/>
  <c r="S130" i="8"/>
  <c r="R131" i="8"/>
  <c r="S131" i="8"/>
  <c r="R132" i="8"/>
  <c r="S132" i="8"/>
  <c r="R133" i="8"/>
  <c r="S133" i="8"/>
  <c r="R134" i="8"/>
  <c r="S134" i="8"/>
  <c r="R135" i="8"/>
  <c r="S135" i="8"/>
  <c r="R136" i="8"/>
  <c r="S136" i="8"/>
  <c r="R137" i="8"/>
  <c r="S137" i="8"/>
  <c r="R138" i="8"/>
  <c r="S138" i="8"/>
  <c r="R139" i="8"/>
  <c r="S139" i="8"/>
  <c r="N123" i="8"/>
  <c r="O123" i="8"/>
  <c r="P123" i="8"/>
  <c r="N124" i="8"/>
  <c r="O124" i="8"/>
  <c r="P124" i="8"/>
  <c r="N126" i="8"/>
  <c r="O126" i="8"/>
  <c r="P126" i="8"/>
  <c r="N127" i="8"/>
  <c r="O127" i="8"/>
  <c r="P127" i="8"/>
  <c r="N128" i="8"/>
  <c r="O128" i="8"/>
  <c r="P128" i="8"/>
  <c r="N129" i="8"/>
  <c r="O129" i="8"/>
  <c r="P129" i="8"/>
  <c r="N130" i="8"/>
  <c r="O130" i="8"/>
  <c r="P130" i="8"/>
  <c r="N131" i="8"/>
  <c r="O131" i="8"/>
  <c r="P131" i="8"/>
  <c r="N132" i="8"/>
  <c r="O132" i="8"/>
  <c r="P132" i="8"/>
  <c r="N133" i="8"/>
  <c r="O133" i="8"/>
  <c r="P133" i="8"/>
  <c r="N134" i="8"/>
  <c r="O134" i="8"/>
  <c r="P134" i="8"/>
  <c r="N135" i="8"/>
  <c r="O135" i="8"/>
  <c r="P135" i="8"/>
  <c r="N136" i="8"/>
  <c r="O136" i="8"/>
  <c r="P136" i="8"/>
  <c r="N137" i="8"/>
  <c r="O137" i="8"/>
  <c r="P137" i="8"/>
  <c r="N138" i="8"/>
  <c r="O138" i="8"/>
  <c r="P138" i="8"/>
  <c r="N139" i="8"/>
  <c r="O139" i="8"/>
  <c r="P139" i="8"/>
  <c r="J123" i="8"/>
  <c r="J124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F123" i="8"/>
  <c r="F124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P122" i="8"/>
  <c r="O122" i="8"/>
  <c r="N122" i="8"/>
  <c r="J122" i="8"/>
  <c r="F122" i="8"/>
  <c r="R122" i="8" s="1"/>
  <c r="P121" i="8"/>
  <c r="O121" i="8"/>
  <c r="N121" i="8"/>
  <c r="J121" i="8"/>
  <c r="F121" i="8"/>
  <c r="R121" i="8" s="1"/>
  <c r="P120" i="8"/>
  <c r="O120" i="8"/>
  <c r="N120" i="8"/>
  <c r="J120" i="8"/>
  <c r="F120" i="8"/>
  <c r="R120" i="8" s="1"/>
  <c r="P119" i="8"/>
  <c r="O119" i="8"/>
  <c r="N119" i="8"/>
  <c r="J119" i="8"/>
  <c r="F119" i="8"/>
  <c r="R119" i="8" s="1"/>
  <c r="P118" i="8"/>
  <c r="O118" i="8"/>
  <c r="N118" i="8"/>
  <c r="J118" i="8"/>
  <c r="F118" i="8"/>
  <c r="R118" i="8" s="1"/>
  <c r="P117" i="8"/>
  <c r="O117" i="8"/>
  <c r="N117" i="8"/>
  <c r="J117" i="8"/>
  <c r="F117" i="8"/>
  <c r="R117" i="8" s="1"/>
  <c r="P116" i="8"/>
  <c r="O116" i="8"/>
  <c r="N116" i="8"/>
  <c r="S116" i="8" s="1"/>
  <c r="J116" i="8"/>
  <c r="F116" i="8"/>
  <c r="R116" i="8" s="1"/>
  <c r="P115" i="8"/>
  <c r="O115" i="8"/>
  <c r="N115" i="8"/>
  <c r="J115" i="8"/>
  <c r="F115" i="8"/>
  <c r="R115" i="8" s="1"/>
  <c r="P114" i="8"/>
  <c r="O114" i="8"/>
  <c r="N114" i="8"/>
  <c r="J114" i="8"/>
  <c r="F114" i="8"/>
  <c r="R114" i="8" s="1"/>
  <c r="P113" i="8"/>
  <c r="O113" i="8"/>
  <c r="N113" i="8"/>
  <c r="J113" i="8"/>
  <c r="F113" i="8"/>
  <c r="R113" i="8" s="1"/>
  <c r="P112" i="8"/>
  <c r="O112" i="8"/>
  <c r="N112" i="8"/>
  <c r="S112" i="8" s="1"/>
  <c r="J112" i="8"/>
  <c r="F112" i="8"/>
  <c r="R112" i="8" s="1"/>
  <c r="P111" i="8"/>
  <c r="O111" i="8"/>
  <c r="N111" i="8"/>
  <c r="J111" i="8"/>
  <c r="F111" i="8"/>
  <c r="R111" i="8" s="1"/>
  <c r="P110" i="8"/>
  <c r="O110" i="8"/>
  <c r="N110" i="8"/>
  <c r="J110" i="8"/>
  <c r="F110" i="8"/>
  <c r="R110" i="8" s="1"/>
  <c r="P109" i="8"/>
  <c r="O109" i="8"/>
  <c r="N109" i="8"/>
  <c r="J109" i="8"/>
  <c r="F109" i="8"/>
  <c r="R109" i="8" s="1"/>
  <c r="N99" i="7"/>
  <c r="O99" i="7"/>
  <c r="P99" i="7"/>
  <c r="N100" i="7"/>
  <c r="O100" i="7"/>
  <c r="P100" i="7"/>
  <c r="N101" i="7"/>
  <c r="O101" i="7"/>
  <c r="P101" i="7"/>
  <c r="N102" i="7"/>
  <c r="O102" i="7"/>
  <c r="P102" i="7"/>
  <c r="N103" i="7"/>
  <c r="O103" i="7"/>
  <c r="P103" i="7"/>
  <c r="N104" i="7"/>
  <c r="O104" i="7"/>
  <c r="P104" i="7"/>
  <c r="N105" i="7"/>
  <c r="O105" i="7"/>
  <c r="P105" i="7"/>
  <c r="N106" i="7"/>
  <c r="O106" i="7"/>
  <c r="P106" i="7"/>
  <c r="S106" i="7" s="1"/>
  <c r="N107" i="7"/>
  <c r="O107" i="7"/>
  <c r="P107" i="7"/>
  <c r="N109" i="7"/>
  <c r="O109" i="7"/>
  <c r="P109" i="7"/>
  <c r="N110" i="7"/>
  <c r="O110" i="7"/>
  <c r="P110" i="7"/>
  <c r="N111" i="7"/>
  <c r="O111" i="7"/>
  <c r="P111" i="7"/>
  <c r="N112" i="7"/>
  <c r="O112" i="7"/>
  <c r="P112" i="7"/>
  <c r="N113" i="7"/>
  <c r="O113" i="7"/>
  <c r="P113" i="7"/>
  <c r="N115" i="7"/>
  <c r="O115" i="7"/>
  <c r="P115" i="7"/>
  <c r="N116" i="7"/>
  <c r="O116" i="7"/>
  <c r="P116" i="7"/>
  <c r="N117" i="7"/>
  <c r="O117" i="7"/>
  <c r="P117" i="7"/>
  <c r="N118" i="7"/>
  <c r="O118" i="7"/>
  <c r="P118" i="7"/>
  <c r="N119" i="7"/>
  <c r="O119" i="7"/>
  <c r="P119" i="7"/>
  <c r="N120" i="7"/>
  <c r="O120" i="7"/>
  <c r="P120" i="7"/>
  <c r="S120" i="7" s="1"/>
  <c r="N121" i="7"/>
  <c r="O121" i="7"/>
  <c r="P121" i="7"/>
  <c r="N122" i="7"/>
  <c r="O122" i="7"/>
  <c r="P122" i="7"/>
  <c r="N123" i="7"/>
  <c r="O123" i="7"/>
  <c r="P123" i="7"/>
  <c r="N124" i="7"/>
  <c r="O124" i="7"/>
  <c r="P124" i="7"/>
  <c r="N125" i="7"/>
  <c r="O125" i="7"/>
  <c r="P125" i="7"/>
  <c r="N126" i="7"/>
  <c r="O126" i="7"/>
  <c r="P126" i="7"/>
  <c r="N127" i="7"/>
  <c r="O127" i="7"/>
  <c r="P127" i="7"/>
  <c r="N128" i="7"/>
  <c r="O128" i="7"/>
  <c r="P128" i="7"/>
  <c r="N129" i="7"/>
  <c r="O129" i="7"/>
  <c r="P129" i="7"/>
  <c r="J99" i="7"/>
  <c r="J100" i="7"/>
  <c r="J101" i="7"/>
  <c r="J102" i="7"/>
  <c r="J103" i="7"/>
  <c r="J104" i="7"/>
  <c r="J105" i="7"/>
  <c r="J106" i="7"/>
  <c r="J107" i="7"/>
  <c r="J109" i="7"/>
  <c r="J110" i="7"/>
  <c r="J111" i="7"/>
  <c r="J112" i="7"/>
  <c r="J113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F99" i="7"/>
  <c r="R99" i="7" s="1"/>
  <c r="F100" i="7"/>
  <c r="R100" i="7" s="1"/>
  <c r="F101" i="7"/>
  <c r="R101" i="7" s="1"/>
  <c r="F102" i="7"/>
  <c r="R102" i="7" s="1"/>
  <c r="F103" i="7"/>
  <c r="R103" i="7" s="1"/>
  <c r="F104" i="7"/>
  <c r="R104" i="7" s="1"/>
  <c r="F105" i="7"/>
  <c r="R105" i="7" s="1"/>
  <c r="F106" i="7"/>
  <c r="R106" i="7" s="1"/>
  <c r="F107" i="7"/>
  <c r="R107" i="7" s="1"/>
  <c r="F109" i="7"/>
  <c r="R109" i="7" s="1"/>
  <c r="F110" i="7"/>
  <c r="R110" i="7" s="1"/>
  <c r="F111" i="7"/>
  <c r="R111" i="7" s="1"/>
  <c r="F112" i="7"/>
  <c r="R112" i="7" s="1"/>
  <c r="F113" i="7"/>
  <c r="R113" i="7" s="1"/>
  <c r="F115" i="7"/>
  <c r="R115" i="7" s="1"/>
  <c r="F116" i="7"/>
  <c r="R116" i="7" s="1"/>
  <c r="F117" i="7"/>
  <c r="R117" i="7" s="1"/>
  <c r="F118" i="7"/>
  <c r="R118" i="7" s="1"/>
  <c r="F119" i="7"/>
  <c r="R119" i="7" s="1"/>
  <c r="F120" i="7"/>
  <c r="R120" i="7" s="1"/>
  <c r="F121" i="7"/>
  <c r="R121" i="7" s="1"/>
  <c r="F122" i="7"/>
  <c r="R122" i="7" s="1"/>
  <c r="F123" i="7"/>
  <c r="R123" i="7" s="1"/>
  <c r="F124" i="7"/>
  <c r="R124" i="7" s="1"/>
  <c r="F125" i="7"/>
  <c r="R125" i="7" s="1"/>
  <c r="F126" i="7"/>
  <c r="R126" i="7" s="1"/>
  <c r="F127" i="7"/>
  <c r="R127" i="7" s="1"/>
  <c r="F128" i="7"/>
  <c r="R128" i="7" s="1"/>
  <c r="F129" i="7"/>
  <c r="R129" i="7" s="1"/>
  <c r="P98" i="7"/>
  <c r="O98" i="7"/>
  <c r="N98" i="7"/>
  <c r="J98" i="7"/>
  <c r="F98" i="7"/>
  <c r="R98" i="7" s="1"/>
  <c r="C112" i="6"/>
  <c r="C111" i="6"/>
  <c r="C109" i="6"/>
  <c r="B112" i="6"/>
  <c r="B111" i="6"/>
  <c r="B110" i="6"/>
  <c r="B109" i="6"/>
  <c r="C110" i="6"/>
  <c r="B108" i="6"/>
  <c r="B107" i="6"/>
  <c r="B106" i="6"/>
  <c r="B105" i="6"/>
  <c r="R81" i="6"/>
  <c r="R93" i="6"/>
  <c r="R97" i="6"/>
  <c r="N70" i="6"/>
  <c r="O70" i="6"/>
  <c r="P70" i="6"/>
  <c r="N71" i="6"/>
  <c r="O71" i="6"/>
  <c r="P71" i="6"/>
  <c r="N72" i="6"/>
  <c r="O72" i="6"/>
  <c r="P72" i="6"/>
  <c r="N73" i="6"/>
  <c r="O73" i="6"/>
  <c r="P73" i="6"/>
  <c r="N74" i="6"/>
  <c r="O74" i="6"/>
  <c r="P74" i="6"/>
  <c r="N75" i="6"/>
  <c r="O75" i="6"/>
  <c r="P75" i="6"/>
  <c r="N76" i="6"/>
  <c r="O76" i="6"/>
  <c r="P76" i="6"/>
  <c r="N77" i="6"/>
  <c r="O77" i="6"/>
  <c r="P77" i="6"/>
  <c r="N78" i="6"/>
  <c r="O78" i="6"/>
  <c r="P78" i="6"/>
  <c r="N79" i="6"/>
  <c r="O79" i="6"/>
  <c r="P79" i="6"/>
  <c r="N80" i="6"/>
  <c r="O80" i="6"/>
  <c r="P80" i="6"/>
  <c r="N81" i="6"/>
  <c r="O81" i="6"/>
  <c r="P81" i="6"/>
  <c r="N82" i="6"/>
  <c r="O82" i="6"/>
  <c r="P82" i="6"/>
  <c r="N83" i="6"/>
  <c r="O83" i="6"/>
  <c r="P83" i="6"/>
  <c r="N84" i="6"/>
  <c r="O84" i="6"/>
  <c r="P84" i="6"/>
  <c r="N85" i="6"/>
  <c r="O85" i="6"/>
  <c r="P85" i="6"/>
  <c r="N86" i="6"/>
  <c r="O86" i="6"/>
  <c r="P86" i="6"/>
  <c r="N87" i="6"/>
  <c r="O87" i="6"/>
  <c r="P87" i="6"/>
  <c r="N88" i="6"/>
  <c r="O88" i="6"/>
  <c r="P88" i="6"/>
  <c r="S88" i="6" s="1"/>
  <c r="N89" i="6"/>
  <c r="O89" i="6"/>
  <c r="P89" i="6"/>
  <c r="N90" i="6"/>
  <c r="O90" i="6"/>
  <c r="P90" i="6"/>
  <c r="N91" i="6"/>
  <c r="O91" i="6"/>
  <c r="P91" i="6"/>
  <c r="N92" i="6"/>
  <c r="O92" i="6"/>
  <c r="P92" i="6"/>
  <c r="N93" i="6"/>
  <c r="O93" i="6"/>
  <c r="P93" i="6"/>
  <c r="N94" i="6"/>
  <c r="O94" i="6"/>
  <c r="P94" i="6"/>
  <c r="N95" i="6"/>
  <c r="O95" i="6"/>
  <c r="P95" i="6"/>
  <c r="N96" i="6"/>
  <c r="O96" i="6"/>
  <c r="P96" i="6"/>
  <c r="N97" i="6"/>
  <c r="O97" i="6"/>
  <c r="P97" i="6"/>
  <c r="S97" i="6" s="1"/>
  <c r="N98" i="6"/>
  <c r="O98" i="6"/>
  <c r="P98" i="6"/>
  <c r="N99" i="6"/>
  <c r="O99" i="6"/>
  <c r="P99" i="6"/>
  <c r="N100" i="6"/>
  <c r="O100" i="6"/>
  <c r="P100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F75" i="6"/>
  <c r="R75" i="6" s="1"/>
  <c r="F76" i="6"/>
  <c r="R76" i="6" s="1"/>
  <c r="F77" i="6"/>
  <c r="R77" i="6" s="1"/>
  <c r="F78" i="6"/>
  <c r="R78" i="6" s="1"/>
  <c r="F79" i="6"/>
  <c r="R79" i="6" s="1"/>
  <c r="F80" i="6"/>
  <c r="R80" i="6" s="1"/>
  <c r="F81" i="6"/>
  <c r="F82" i="6"/>
  <c r="R82" i="6" s="1"/>
  <c r="F83" i="6"/>
  <c r="R83" i="6" s="1"/>
  <c r="F84" i="6"/>
  <c r="R84" i="6" s="1"/>
  <c r="F85" i="6"/>
  <c r="R85" i="6" s="1"/>
  <c r="F86" i="6"/>
  <c r="R86" i="6" s="1"/>
  <c r="F87" i="6"/>
  <c r="R87" i="6" s="1"/>
  <c r="F88" i="6"/>
  <c r="R88" i="6" s="1"/>
  <c r="F89" i="6"/>
  <c r="R89" i="6" s="1"/>
  <c r="F90" i="6"/>
  <c r="R90" i="6" s="1"/>
  <c r="F91" i="6"/>
  <c r="R91" i="6" s="1"/>
  <c r="F92" i="6"/>
  <c r="R92" i="6" s="1"/>
  <c r="F93" i="6"/>
  <c r="F94" i="6"/>
  <c r="R94" i="6" s="1"/>
  <c r="F95" i="6"/>
  <c r="R95" i="6" s="1"/>
  <c r="F96" i="6"/>
  <c r="R96" i="6" s="1"/>
  <c r="F97" i="6"/>
  <c r="F98" i="6"/>
  <c r="R98" i="6" s="1"/>
  <c r="F99" i="6"/>
  <c r="R99" i="6" s="1"/>
  <c r="F100" i="6"/>
  <c r="R100" i="6" s="1"/>
  <c r="F74" i="6"/>
  <c r="R74" i="6" s="1"/>
  <c r="F73" i="6"/>
  <c r="R73" i="6" s="1"/>
  <c r="F72" i="6"/>
  <c r="R72" i="6" s="1"/>
  <c r="F71" i="6"/>
  <c r="R71" i="6" s="1"/>
  <c r="F70" i="6"/>
  <c r="R70" i="6" s="1"/>
  <c r="P69" i="6"/>
  <c r="O69" i="6"/>
  <c r="N69" i="6"/>
  <c r="J69" i="6"/>
  <c r="F69" i="6"/>
  <c r="R69" i="6" s="1"/>
  <c r="C112" i="5"/>
  <c r="C111" i="5"/>
  <c r="C110" i="5"/>
  <c r="C109" i="5"/>
  <c r="C108" i="5"/>
  <c r="C107" i="5"/>
  <c r="C106" i="5"/>
  <c r="C105" i="5"/>
  <c r="B112" i="5"/>
  <c r="B111" i="5"/>
  <c r="B110" i="5"/>
  <c r="B109" i="5"/>
  <c r="B108" i="5"/>
  <c r="B107" i="5"/>
  <c r="B106" i="5"/>
  <c r="B105" i="5"/>
  <c r="N85" i="5"/>
  <c r="O85" i="5"/>
  <c r="P85" i="5"/>
  <c r="N86" i="5"/>
  <c r="O86" i="5"/>
  <c r="P86" i="5"/>
  <c r="N87" i="5"/>
  <c r="O87" i="5"/>
  <c r="P87" i="5"/>
  <c r="N88" i="5"/>
  <c r="O88" i="5"/>
  <c r="P88" i="5"/>
  <c r="N89" i="5"/>
  <c r="O89" i="5"/>
  <c r="P89" i="5"/>
  <c r="N90" i="5"/>
  <c r="O90" i="5"/>
  <c r="P90" i="5"/>
  <c r="N91" i="5"/>
  <c r="O91" i="5"/>
  <c r="P91" i="5"/>
  <c r="N92" i="5"/>
  <c r="O92" i="5"/>
  <c r="S92" i="5" s="1"/>
  <c r="P92" i="5"/>
  <c r="N93" i="5"/>
  <c r="O93" i="5"/>
  <c r="P93" i="5"/>
  <c r="N94" i="5"/>
  <c r="O94" i="5"/>
  <c r="P94" i="5"/>
  <c r="N95" i="5"/>
  <c r="O95" i="5"/>
  <c r="P95" i="5"/>
  <c r="N96" i="5"/>
  <c r="O96" i="5"/>
  <c r="S96" i="5" s="1"/>
  <c r="P96" i="5"/>
  <c r="N97" i="5"/>
  <c r="O97" i="5"/>
  <c r="P97" i="5"/>
  <c r="S97" i="5" s="1"/>
  <c r="N98" i="5"/>
  <c r="O98" i="5"/>
  <c r="P98" i="5"/>
  <c r="N99" i="5"/>
  <c r="O99" i="5"/>
  <c r="P99" i="5"/>
  <c r="N100" i="5"/>
  <c r="O100" i="5"/>
  <c r="P100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B56" i="7" l="1"/>
  <c r="S126" i="7"/>
  <c r="S103" i="7"/>
  <c r="S119" i="7"/>
  <c r="S119" i="8"/>
  <c r="S113" i="8"/>
  <c r="S114" i="8"/>
  <c r="S121" i="8"/>
  <c r="S122" i="8"/>
  <c r="S120" i="8"/>
  <c r="S117" i="8"/>
  <c r="S115" i="8"/>
  <c r="S111" i="8"/>
  <c r="S109" i="8"/>
  <c r="S118" i="8"/>
  <c r="S110" i="8"/>
  <c r="S128" i="7"/>
  <c r="S116" i="7"/>
  <c r="S99" i="7"/>
  <c r="C134" i="7" s="1"/>
  <c r="S107" i="7"/>
  <c r="C136" i="7" s="1"/>
  <c r="S127" i="7"/>
  <c r="C141" i="7" s="1"/>
  <c r="S123" i="7"/>
  <c r="S115" i="7"/>
  <c r="S111" i="7"/>
  <c r="S102" i="7"/>
  <c r="S112" i="7"/>
  <c r="S118" i="7"/>
  <c r="S122" i="7"/>
  <c r="S110" i="7"/>
  <c r="S105" i="7"/>
  <c r="S101" i="7"/>
  <c r="S124" i="7"/>
  <c r="S129" i="7"/>
  <c r="S109" i="7"/>
  <c r="S104" i="7"/>
  <c r="S125" i="7"/>
  <c r="S121" i="7"/>
  <c r="S117" i="7"/>
  <c r="S113" i="7"/>
  <c r="S100" i="7"/>
  <c r="S98" i="7"/>
  <c r="S99" i="6"/>
  <c r="S91" i="6"/>
  <c r="S87" i="6"/>
  <c r="S79" i="6"/>
  <c r="S75" i="6"/>
  <c r="S93" i="6"/>
  <c r="S89" i="6"/>
  <c r="S85" i="6"/>
  <c r="S81" i="6"/>
  <c r="S77" i="6"/>
  <c r="S73" i="6"/>
  <c r="C106" i="6" s="1"/>
  <c r="S100" i="6"/>
  <c r="S92" i="6"/>
  <c r="S80" i="6"/>
  <c r="S76" i="6"/>
  <c r="S96" i="6"/>
  <c r="S84" i="6"/>
  <c r="S72" i="6"/>
  <c r="S95" i="6"/>
  <c r="S83" i="6"/>
  <c r="S71" i="6"/>
  <c r="S98" i="6"/>
  <c r="S94" i="6"/>
  <c r="S90" i="6"/>
  <c r="S86" i="6"/>
  <c r="S82" i="6"/>
  <c r="C108" i="6" s="1"/>
  <c r="S78" i="6"/>
  <c r="C107" i="6" s="1"/>
  <c r="S74" i="6"/>
  <c r="S70" i="6"/>
  <c r="S69" i="6"/>
  <c r="C105" i="6" s="1"/>
  <c r="S91" i="5"/>
  <c r="S90" i="5"/>
  <c r="S93" i="5"/>
  <c r="S85" i="5"/>
  <c r="S98" i="5"/>
  <c r="S94" i="5"/>
  <c r="S86" i="5"/>
  <c r="S89" i="5"/>
  <c r="S100" i="5"/>
  <c r="S88" i="5"/>
  <c r="S99" i="5"/>
  <c r="S95" i="5"/>
  <c r="S87" i="5"/>
  <c r="C137" i="7" l="1"/>
  <c r="B140" i="7"/>
  <c r="C140" i="7"/>
  <c r="B139" i="7"/>
  <c r="C139" i="7"/>
  <c r="B138" i="7"/>
  <c r="C138" i="7"/>
  <c r="C135" i="7"/>
  <c r="B141" i="7"/>
  <c r="C146" i="8"/>
  <c r="B137" i="7"/>
  <c r="B134" i="7"/>
  <c r="B135" i="7"/>
  <c r="B136" i="7"/>
  <c r="R84" i="5" l="1"/>
  <c r="P84" i="5"/>
  <c r="O84" i="5"/>
  <c r="N84" i="5"/>
  <c r="J84" i="5"/>
  <c r="F84" i="5"/>
  <c r="P83" i="5"/>
  <c r="O83" i="5"/>
  <c r="N83" i="5"/>
  <c r="J83" i="5"/>
  <c r="F83" i="5"/>
  <c r="R83" i="5" s="1"/>
  <c r="S82" i="5"/>
  <c r="R82" i="5"/>
  <c r="P82" i="5"/>
  <c r="O82" i="5"/>
  <c r="N82" i="5"/>
  <c r="J82" i="5"/>
  <c r="F82" i="5"/>
  <c r="P81" i="5"/>
  <c r="O81" i="5"/>
  <c r="N81" i="5"/>
  <c r="J81" i="5"/>
  <c r="F81" i="5"/>
  <c r="R81" i="5" s="1"/>
  <c r="P80" i="5"/>
  <c r="O80" i="5"/>
  <c r="N80" i="5"/>
  <c r="J80" i="5"/>
  <c r="F80" i="5"/>
  <c r="R80" i="5" s="1"/>
  <c r="P79" i="5"/>
  <c r="O79" i="5"/>
  <c r="N79" i="5"/>
  <c r="J79" i="5"/>
  <c r="F79" i="5"/>
  <c r="R79" i="5" s="1"/>
  <c r="P78" i="5"/>
  <c r="O78" i="5"/>
  <c r="N78" i="5"/>
  <c r="J78" i="5"/>
  <c r="F78" i="5"/>
  <c r="R78" i="5" s="1"/>
  <c r="P77" i="5"/>
  <c r="O77" i="5"/>
  <c r="N77" i="5"/>
  <c r="J77" i="5"/>
  <c r="F77" i="5"/>
  <c r="R77" i="5" s="1"/>
  <c r="P76" i="5"/>
  <c r="O76" i="5"/>
  <c r="N76" i="5"/>
  <c r="J76" i="5"/>
  <c r="F76" i="5"/>
  <c r="R76" i="5" s="1"/>
  <c r="S75" i="5"/>
  <c r="P75" i="5"/>
  <c r="O75" i="5"/>
  <c r="N75" i="5"/>
  <c r="J75" i="5"/>
  <c r="F75" i="5"/>
  <c r="R75" i="5" s="1"/>
  <c r="P74" i="5"/>
  <c r="O74" i="5"/>
  <c r="N74" i="5"/>
  <c r="J74" i="5"/>
  <c r="F74" i="5"/>
  <c r="R74" i="5" s="1"/>
  <c r="P73" i="5"/>
  <c r="O73" i="5"/>
  <c r="N73" i="5"/>
  <c r="J73" i="5"/>
  <c r="F73" i="5"/>
  <c r="R73" i="5" s="1"/>
  <c r="P72" i="5"/>
  <c r="O72" i="5"/>
  <c r="N72" i="5"/>
  <c r="J72" i="5"/>
  <c r="F72" i="5"/>
  <c r="R72" i="5" s="1"/>
  <c r="P71" i="5"/>
  <c r="O71" i="5"/>
  <c r="N71" i="5"/>
  <c r="J71" i="5"/>
  <c r="F71" i="5"/>
  <c r="R71" i="5" s="1"/>
  <c r="P70" i="5"/>
  <c r="O70" i="5"/>
  <c r="N70" i="5"/>
  <c r="J70" i="5"/>
  <c r="F70" i="5"/>
  <c r="R70" i="5" s="1"/>
  <c r="P69" i="5"/>
  <c r="O69" i="5"/>
  <c r="N69" i="5"/>
  <c r="J69" i="5"/>
  <c r="F69" i="5"/>
  <c r="R69" i="5" s="1"/>
  <c r="AJ163" i="4"/>
  <c r="AH163" i="4"/>
  <c r="AF163" i="4"/>
  <c r="AD163" i="4"/>
  <c r="J163" i="4"/>
  <c r="F163" i="4"/>
  <c r="L163" i="4" s="1"/>
  <c r="AJ162" i="4"/>
  <c r="AH162" i="4"/>
  <c r="AF162" i="4"/>
  <c r="AD162" i="4"/>
  <c r="J162" i="4"/>
  <c r="F162" i="4"/>
  <c r="L162" i="4" s="1"/>
  <c r="AJ161" i="4"/>
  <c r="AH161" i="4"/>
  <c r="AF161" i="4"/>
  <c r="AD161" i="4"/>
  <c r="J161" i="4"/>
  <c r="F161" i="4"/>
  <c r="L161" i="4" s="1"/>
  <c r="AJ160" i="4"/>
  <c r="AH160" i="4"/>
  <c r="AF160" i="4"/>
  <c r="AD160" i="4"/>
  <c r="J160" i="4"/>
  <c r="F160" i="4"/>
  <c r="L160" i="4" s="1"/>
  <c r="AJ159" i="4"/>
  <c r="AH159" i="4"/>
  <c r="AF159" i="4"/>
  <c r="AD159" i="4"/>
  <c r="J159" i="4"/>
  <c r="F159" i="4"/>
  <c r="L159" i="4" s="1"/>
  <c r="AJ158" i="4"/>
  <c r="AH158" i="4"/>
  <c r="AF158" i="4"/>
  <c r="AD158" i="4"/>
  <c r="J158" i="4"/>
  <c r="F158" i="4"/>
  <c r="L158" i="4" s="1"/>
  <c r="AJ157" i="4"/>
  <c r="AH157" i="4"/>
  <c r="AF157" i="4"/>
  <c r="AD157" i="4"/>
  <c r="J157" i="4"/>
  <c r="F157" i="4"/>
  <c r="L157" i="4" s="1"/>
  <c r="AJ156" i="4"/>
  <c r="AH156" i="4"/>
  <c r="AF156" i="4"/>
  <c r="AD156" i="4"/>
  <c r="J156" i="4"/>
  <c r="F156" i="4"/>
  <c r="L156" i="4" s="1"/>
  <c r="AJ155" i="4"/>
  <c r="AH155" i="4"/>
  <c r="AF155" i="4"/>
  <c r="AD155" i="4"/>
  <c r="J155" i="4"/>
  <c r="F155" i="4"/>
  <c r="L155" i="4" s="1"/>
  <c r="AJ154" i="4"/>
  <c r="AH154" i="4"/>
  <c r="AF154" i="4"/>
  <c r="AD154" i="4"/>
  <c r="J154" i="4"/>
  <c r="F154" i="4"/>
  <c r="L154" i="4" s="1"/>
  <c r="AJ153" i="4"/>
  <c r="AH153" i="4"/>
  <c r="AF153" i="4"/>
  <c r="AD153" i="4"/>
  <c r="J153" i="4"/>
  <c r="F153" i="4"/>
  <c r="L153" i="4" s="1"/>
  <c r="AJ152" i="4"/>
  <c r="AH152" i="4"/>
  <c r="AF152" i="4"/>
  <c r="AD152" i="4"/>
  <c r="J152" i="4"/>
  <c r="F152" i="4"/>
  <c r="L152" i="4" s="1"/>
  <c r="AJ151" i="4"/>
  <c r="AH151" i="4"/>
  <c r="AF151" i="4"/>
  <c r="AD151" i="4"/>
  <c r="L151" i="4"/>
  <c r="J151" i="4"/>
  <c r="F151" i="4"/>
  <c r="AJ150" i="4"/>
  <c r="AH150" i="4"/>
  <c r="AF150" i="4"/>
  <c r="AD150" i="4"/>
  <c r="J150" i="4"/>
  <c r="F150" i="4"/>
  <c r="L150" i="4" s="1"/>
  <c r="AI147" i="4"/>
  <c r="AG147" i="4"/>
  <c r="AE147" i="4"/>
  <c r="AC147" i="4"/>
  <c r="J147" i="4"/>
  <c r="F147" i="4"/>
  <c r="L147" i="4" s="1"/>
  <c r="AI146" i="4"/>
  <c r="AG146" i="4"/>
  <c r="AE146" i="4"/>
  <c r="AC146" i="4"/>
  <c r="J146" i="4"/>
  <c r="F146" i="4"/>
  <c r="L146" i="4" s="1"/>
  <c r="AI145" i="4"/>
  <c r="AG145" i="4"/>
  <c r="AE145" i="4"/>
  <c r="AC145" i="4"/>
  <c r="J145" i="4"/>
  <c r="F145" i="4"/>
  <c r="L145" i="4" s="1"/>
  <c r="AI143" i="4"/>
  <c r="AG143" i="4"/>
  <c r="AE143" i="4"/>
  <c r="AC143" i="4"/>
  <c r="J143" i="4"/>
  <c r="F143" i="4"/>
  <c r="L143" i="4" s="1"/>
  <c r="AI142" i="4"/>
  <c r="AG142" i="4"/>
  <c r="AE142" i="4"/>
  <c r="AC142" i="4"/>
  <c r="J142" i="4"/>
  <c r="F142" i="4"/>
  <c r="L142" i="4" s="1"/>
  <c r="AI141" i="4"/>
  <c r="AG141" i="4"/>
  <c r="AE141" i="4"/>
  <c r="AC141" i="4"/>
  <c r="J141" i="4"/>
  <c r="F141" i="4"/>
  <c r="L141" i="4" s="1"/>
  <c r="AI140" i="4"/>
  <c r="AG140" i="4"/>
  <c r="AE140" i="4"/>
  <c r="AC140" i="4"/>
  <c r="J140" i="4"/>
  <c r="F140" i="4"/>
  <c r="L140" i="4" s="1"/>
  <c r="AI139" i="4"/>
  <c r="AG139" i="4"/>
  <c r="AE139" i="4"/>
  <c r="AC139" i="4"/>
  <c r="J139" i="4"/>
  <c r="F139" i="4"/>
  <c r="L139" i="4" s="1"/>
  <c r="AI138" i="4"/>
  <c r="AG138" i="4"/>
  <c r="AE138" i="4"/>
  <c r="AC138" i="4"/>
  <c r="J138" i="4"/>
  <c r="F138" i="4"/>
  <c r="L138" i="4" s="1"/>
  <c r="AI137" i="4"/>
  <c r="AG137" i="4"/>
  <c r="AE137" i="4"/>
  <c r="AC137" i="4"/>
  <c r="J137" i="4"/>
  <c r="F137" i="4"/>
  <c r="L137" i="4" s="1"/>
  <c r="AI136" i="4"/>
  <c r="AG136" i="4"/>
  <c r="AE136" i="4"/>
  <c r="AC136" i="4"/>
  <c r="J136" i="4"/>
  <c r="F136" i="4"/>
  <c r="L136" i="4" s="1"/>
  <c r="AI135" i="4"/>
  <c r="AG135" i="4"/>
  <c r="AE135" i="4"/>
  <c r="AC135" i="4"/>
  <c r="J135" i="4"/>
  <c r="F135" i="4"/>
  <c r="L135" i="4" s="1"/>
  <c r="AI134" i="4"/>
  <c r="AG134" i="4"/>
  <c r="AE134" i="4"/>
  <c r="AC134" i="4"/>
  <c r="J134" i="4"/>
  <c r="F134" i="4"/>
  <c r="L134" i="4" s="1"/>
  <c r="S74" i="5" l="1"/>
  <c r="S73" i="5"/>
  <c r="S81" i="5"/>
  <c r="S72" i="5"/>
  <c r="S70" i="5"/>
  <c r="S84" i="5"/>
  <c r="S80" i="5"/>
  <c r="S69" i="5"/>
  <c r="S78" i="5"/>
  <c r="S71" i="5"/>
  <c r="S76" i="5"/>
  <c r="S83" i="5"/>
  <c r="S79" i="5"/>
  <c r="S77" i="5"/>
  <c r="AJ132" i="4"/>
  <c r="AH132" i="4"/>
  <c r="AF132" i="4"/>
  <c r="AD132" i="4"/>
  <c r="J132" i="4"/>
  <c r="F132" i="4"/>
  <c r="L132" i="4" s="1"/>
  <c r="AJ131" i="4"/>
  <c r="AH131" i="4"/>
  <c r="AF131" i="4"/>
  <c r="AD131" i="4"/>
  <c r="J131" i="4"/>
  <c r="F131" i="4"/>
  <c r="L131" i="4" s="1"/>
  <c r="AJ130" i="4"/>
  <c r="AH130" i="4"/>
  <c r="AF130" i="4"/>
  <c r="AD130" i="4"/>
  <c r="J130" i="4"/>
  <c r="F130" i="4"/>
  <c r="L130" i="4" s="1"/>
  <c r="AJ129" i="4"/>
  <c r="AH129" i="4"/>
  <c r="AF129" i="4"/>
  <c r="AD129" i="4"/>
  <c r="J129" i="4"/>
  <c r="F129" i="4"/>
  <c r="L129" i="4" s="1"/>
  <c r="AJ128" i="4"/>
  <c r="AH128" i="4"/>
  <c r="AF128" i="4"/>
  <c r="AD128" i="4"/>
  <c r="J128" i="4"/>
  <c r="F128" i="4"/>
  <c r="L128" i="4" s="1"/>
  <c r="AJ127" i="4"/>
  <c r="AH127" i="4"/>
  <c r="AF127" i="4"/>
  <c r="AD127" i="4"/>
  <c r="J127" i="4"/>
  <c r="F127" i="4"/>
  <c r="L127" i="4" s="1"/>
  <c r="AJ126" i="4"/>
  <c r="AH126" i="4"/>
  <c r="AF126" i="4"/>
  <c r="AD126" i="4"/>
  <c r="J126" i="4"/>
  <c r="F126" i="4"/>
  <c r="L126" i="4" s="1"/>
  <c r="AJ125" i="4"/>
  <c r="AH125" i="4"/>
  <c r="AF125" i="4"/>
  <c r="AD125" i="4"/>
  <c r="J125" i="4"/>
  <c r="F125" i="4"/>
  <c r="L125" i="4" s="1"/>
  <c r="AJ124" i="4"/>
  <c r="AH124" i="4"/>
  <c r="AF124" i="4"/>
  <c r="AD124" i="4"/>
  <c r="J124" i="4"/>
  <c r="F124" i="4"/>
  <c r="L124" i="4" s="1"/>
  <c r="AJ123" i="4"/>
  <c r="AH123" i="4"/>
  <c r="AF123" i="4"/>
  <c r="AD123" i="4"/>
  <c r="J123" i="4"/>
  <c r="F123" i="4"/>
  <c r="L123" i="4" s="1"/>
  <c r="AJ122" i="4"/>
  <c r="AH122" i="4"/>
  <c r="AF122" i="4"/>
  <c r="AD122" i="4"/>
  <c r="J122" i="4"/>
  <c r="F122" i="4"/>
  <c r="L122" i="4" s="1"/>
  <c r="AJ121" i="4"/>
  <c r="AH121" i="4"/>
  <c r="AF121" i="4"/>
  <c r="AD121" i="4"/>
  <c r="J121" i="4"/>
  <c r="F121" i="4"/>
  <c r="L121" i="4" s="1"/>
  <c r="AJ120" i="4"/>
  <c r="AH120" i="4"/>
  <c r="AF120" i="4"/>
  <c r="AD120" i="4"/>
  <c r="J120" i="4"/>
  <c r="F120" i="4"/>
  <c r="L120" i="4" s="1"/>
  <c r="AJ119" i="4"/>
  <c r="AH119" i="4"/>
  <c r="AF119" i="4"/>
  <c r="AD119" i="4"/>
  <c r="J119" i="4"/>
  <c r="F119" i="4"/>
  <c r="L119" i="4" s="1"/>
  <c r="AJ118" i="4"/>
  <c r="AH118" i="4"/>
  <c r="AF118" i="4"/>
  <c r="AD118" i="4"/>
  <c r="J118" i="4"/>
  <c r="F118" i="4"/>
  <c r="L118" i="4" s="1"/>
  <c r="AJ117" i="4"/>
  <c r="AH117" i="4"/>
  <c r="AF117" i="4"/>
  <c r="AD117" i="4"/>
  <c r="J117" i="4"/>
  <c r="F117" i="4"/>
  <c r="L117" i="4" s="1"/>
  <c r="AI116" i="4"/>
  <c r="AG116" i="4"/>
  <c r="AE116" i="4"/>
  <c r="AC116" i="4"/>
  <c r="J116" i="4"/>
  <c r="F116" i="4"/>
  <c r="L116" i="4" s="1"/>
  <c r="AI115" i="4"/>
  <c r="AG115" i="4"/>
  <c r="AE115" i="4"/>
  <c r="AC115" i="4"/>
  <c r="J115" i="4"/>
  <c r="F115" i="4"/>
  <c r="L115" i="4" s="1"/>
  <c r="AI114" i="4"/>
  <c r="AG114" i="4"/>
  <c r="AE114" i="4"/>
  <c r="AC114" i="4"/>
  <c r="J114" i="4"/>
  <c r="F114" i="4"/>
  <c r="L114" i="4" s="1"/>
  <c r="AI113" i="4"/>
  <c r="AG113" i="4"/>
  <c r="AE113" i="4"/>
  <c r="AC113" i="4"/>
  <c r="J113" i="4"/>
  <c r="F113" i="4"/>
  <c r="L113" i="4" s="1"/>
  <c r="AI112" i="4"/>
  <c r="AG112" i="4"/>
  <c r="AE112" i="4"/>
  <c r="AC112" i="4"/>
  <c r="J112" i="4"/>
  <c r="F112" i="4"/>
  <c r="L112" i="4" s="1"/>
  <c r="AI111" i="4"/>
  <c r="AG111" i="4"/>
  <c r="AE111" i="4"/>
  <c r="AC111" i="4"/>
  <c r="J111" i="4"/>
  <c r="F111" i="4"/>
  <c r="L111" i="4" s="1"/>
  <c r="AI110" i="4"/>
  <c r="AG110" i="4"/>
  <c r="AE110" i="4"/>
  <c r="AC110" i="4"/>
  <c r="J110" i="4"/>
  <c r="F110" i="4"/>
  <c r="L110" i="4" s="1"/>
  <c r="AI109" i="4"/>
  <c r="AG109" i="4"/>
  <c r="AE109" i="4"/>
  <c r="AC109" i="4"/>
  <c r="J109" i="4"/>
  <c r="F109" i="4"/>
  <c r="L109" i="4" s="1"/>
  <c r="AI108" i="4"/>
  <c r="AG108" i="4"/>
  <c r="AE108" i="4"/>
  <c r="AC108" i="4"/>
  <c r="J108" i="4"/>
  <c r="F108" i="4"/>
  <c r="L108" i="4" s="1"/>
  <c r="AI107" i="4"/>
  <c r="AG107" i="4"/>
  <c r="AE107" i="4"/>
  <c r="AC107" i="4"/>
  <c r="J107" i="4"/>
  <c r="F107" i="4"/>
  <c r="L107" i="4" s="1"/>
  <c r="AI106" i="4"/>
  <c r="AG106" i="4"/>
  <c r="AE106" i="4"/>
  <c r="AC106" i="4"/>
  <c r="J106" i="4"/>
  <c r="F106" i="4"/>
  <c r="L106" i="4" s="1"/>
  <c r="AI105" i="4"/>
  <c r="AG105" i="4"/>
  <c r="AE105" i="4"/>
  <c r="AC105" i="4"/>
  <c r="J105" i="4"/>
  <c r="F105" i="4"/>
  <c r="L105" i="4" s="1"/>
  <c r="AI104" i="4"/>
  <c r="AG104" i="4"/>
  <c r="AE104" i="4"/>
  <c r="AC104" i="4"/>
  <c r="J104" i="4"/>
  <c r="F104" i="4"/>
  <c r="L104" i="4" s="1"/>
  <c r="AI103" i="4"/>
  <c r="AG103" i="4"/>
  <c r="AE103" i="4"/>
  <c r="AC103" i="4"/>
  <c r="J103" i="4"/>
  <c r="F103" i="4"/>
  <c r="L103" i="4" s="1"/>
  <c r="AI102" i="4"/>
  <c r="AG102" i="4"/>
  <c r="AE102" i="4"/>
  <c r="AC102" i="4"/>
  <c r="J102" i="4"/>
  <c r="F102" i="4"/>
  <c r="L102" i="4" s="1"/>
  <c r="AI101" i="4"/>
  <c r="AG101" i="4"/>
  <c r="AE101" i="4"/>
  <c r="AC101" i="4"/>
  <c r="J101" i="4"/>
  <c r="F101" i="4"/>
  <c r="L101" i="4" s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30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6" i="1"/>
  <c r="J317" i="1" l="1"/>
  <c r="F317" i="1"/>
  <c r="L317" i="1" s="1"/>
  <c r="J316" i="1"/>
  <c r="F316" i="1"/>
  <c r="L316" i="1" s="1"/>
  <c r="J315" i="1"/>
  <c r="F315" i="1"/>
  <c r="L315" i="1" s="1"/>
  <c r="J314" i="1"/>
  <c r="F314" i="1"/>
  <c r="L314" i="1" s="1"/>
  <c r="J313" i="1"/>
  <c r="F313" i="1"/>
  <c r="L313" i="1" s="1"/>
  <c r="J312" i="1"/>
  <c r="F312" i="1"/>
  <c r="L312" i="1" s="1"/>
  <c r="J311" i="1"/>
  <c r="F311" i="1"/>
  <c r="L311" i="1" s="1"/>
  <c r="J310" i="1"/>
  <c r="F310" i="1"/>
  <c r="L310" i="1" s="1"/>
  <c r="J309" i="1"/>
  <c r="F309" i="1"/>
  <c r="L309" i="1" s="1"/>
  <c r="J308" i="1"/>
  <c r="F308" i="1"/>
  <c r="L308" i="1" s="1"/>
  <c r="J307" i="1"/>
  <c r="F307" i="1"/>
  <c r="L307" i="1" s="1"/>
  <c r="J306" i="1"/>
  <c r="F306" i="1"/>
  <c r="L306" i="1" s="1"/>
  <c r="J305" i="1"/>
  <c r="F305" i="1"/>
  <c r="L305" i="1" s="1"/>
  <c r="J304" i="1"/>
  <c r="F304" i="1"/>
  <c r="L304" i="1" s="1"/>
  <c r="J303" i="1"/>
  <c r="F303" i="1"/>
  <c r="L303" i="1" s="1"/>
  <c r="J302" i="1"/>
  <c r="F302" i="1"/>
  <c r="L302" i="1" s="1"/>
  <c r="J348" i="1"/>
  <c r="F348" i="1"/>
  <c r="L348" i="1" s="1"/>
  <c r="J347" i="1"/>
  <c r="F347" i="1"/>
  <c r="L347" i="1" s="1"/>
  <c r="J346" i="1"/>
  <c r="F346" i="1"/>
  <c r="L346" i="1" s="1"/>
  <c r="J344" i="1"/>
  <c r="F344" i="1"/>
  <c r="L344" i="1" s="1"/>
  <c r="J342" i="1"/>
  <c r="F342" i="1"/>
  <c r="L342" i="1" s="1"/>
  <c r="J340" i="1"/>
  <c r="F340" i="1"/>
  <c r="L340" i="1" s="1"/>
  <c r="J338" i="1"/>
  <c r="F338" i="1"/>
  <c r="L338" i="1" s="1"/>
  <c r="J337" i="1"/>
  <c r="F337" i="1"/>
  <c r="L337" i="1" s="1"/>
  <c r="J336" i="1"/>
  <c r="F336" i="1"/>
  <c r="L336" i="1" s="1"/>
  <c r="J335" i="1"/>
  <c r="F335" i="1"/>
  <c r="L335" i="1" s="1"/>
  <c r="J334" i="1"/>
  <c r="F334" i="1"/>
  <c r="L334" i="1" s="1"/>
  <c r="J333" i="1"/>
  <c r="F333" i="1"/>
  <c r="L333" i="1" s="1"/>
  <c r="J332" i="1"/>
  <c r="F332" i="1"/>
  <c r="L332" i="1" s="1"/>
  <c r="J331" i="1"/>
  <c r="F331" i="1"/>
  <c r="L331" i="1" s="1"/>
  <c r="J330" i="1"/>
  <c r="F330" i="1"/>
  <c r="L330" i="1" s="1"/>
  <c r="J329" i="1"/>
  <c r="F329" i="1"/>
  <c r="L329" i="1" s="1"/>
  <c r="J328" i="1"/>
  <c r="F328" i="1"/>
  <c r="L328" i="1" s="1"/>
  <c r="J327" i="1"/>
  <c r="F327" i="1"/>
  <c r="L327" i="1" s="1"/>
  <c r="J326" i="1"/>
  <c r="F326" i="1"/>
  <c r="L326" i="1" s="1"/>
  <c r="J325" i="1"/>
  <c r="F325" i="1"/>
  <c r="L325" i="1" s="1"/>
  <c r="J324" i="1"/>
  <c r="F324" i="1"/>
  <c r="L324" i="1" s="1"/>
  <c r="J323" i="1"/>
  <c r="F323" i="1"/>
  <c r="L323" i="1" s="1"/>
  <c r="J322" i="1"/>
  <c r="F322" i="1"/>
  <c r="L322" i="1" s="1"/>
  <c r="J321" i="1"/>
  <c r="F321" i="1"/>
  <c r="L321" i="1" s="1"/>
  <c r="J320" i="1"/>
  <c r="F320" i="1"/>
  <c r="L320" i="1" s="1"/>
  <c r="J319" i="1"/>
  <c r="F319" i="1"/>
  <c r="L319" i="1" s="1"/>
  <c r="J318" i="1"/>
  <c r="F318" i="1"/>
  <c r="L318" i="1" s="1"/>
  <c r="J301" i="1"/>
  <c r="F301" i="1"/>
  <c r="L301" i="1" s="1"/>
  <c r="J300" i="1"/>
  <c r="F300" i="1"/>
  <c r="L300" i="1" s="1"/>
  <c r="J299" i="1"/>
  <c r="F299" i="1"/>
  <c r="L299" i="1" s="1"/>
  <c r="J298" i="1"/>
  <c r="F298" i="1"/>
  <c r="L298" i="1" s="1"/>
  <c r="J297" i="1"/>
  <c r="F297" i="1"/>
  <c r="L297" i="1" s="1"/>
  <c r="J296" i="1"/>
  <c r="F296" i="1"/>
  <c r="L296" i="1" s="1"/>
  <c r="J295" i="1"/>
  <c r="F295" i="1"/>
  <c r="L295" i="1" s="1"/>
  <c r="J294" i="1"/>
  <c r="F294" i="1"/>
  <c r="L294" i="1" s="1"/>
  <c r="J293" i="1"/>
  <c r="F293" i="1"/>
  <c r="L293" i="1" s="1"/>
  <c r="J292" i="1"/>
  <c r="F292" i="1"/>
  <c r="L292" i="1" s="1"/>
  <c r="J291" i="1"/>
  <c r="F291" i="1"/>
  <c r="L291" i="1" s="1"/>
  <c r="J290" i="1"/>
  <c r="F290" i="1"/>
  <c r="L290" i="1" s="1"/>
  <c r="J289" i="1"/>
  <c r="F289" i="1"/>
  <c r="L289" i="1" s="1"/>
  <c r="J288" i="1"/>
  <c r="F288" i="1"/>
  <c r="L288" i="1" s="1"/>
  <c r="J287" i="1"/>
  <c r="F287" i="1"/>
  <c r="L287" i="1" s="1"/>
  <c r="J286" i="1"/>
  <c r="F286" i="1"/>
  <c r="L286" i="1" s="1"/>
  <c r="J285" i="1"/>
  <c r="F285" i="1"/>
  <c r="L285" i="1" s="1"/>
  <c r="J284" i="1"/>
  <c r="F284" i="1"/>
  <c r="L284" i="1" s="1"/>
  <c r="J283" i="1"/>
  <c r="F283" i="1"/>
  <c r="L283" i="1" s="1"/>
  <c r="J282" i="1"/>
  <c r="F282" i="1"/>
  <c r="L282" i="1" s="1"/>
  <c r="J281" i="1"/>
  <c r="F281" i="1"/>
  <c r="L281" i="1" s="1"/>
  <c r="J280" i="1"/>
  <c r="F280" i="1"/>
  <c r="L280" i="1" s="1"/>
  <c r="J279" i="1"/>
  <c r="F279" i="1"/>
  <c r="L279" i="1" s="1"/>
  <c r="J278" i="1"/>
  <c r="F278" i="1"/>
  <c r="L278" i="1" s="1"/>
  <c r="J277" i="1"/>
  <c r="F277" i="1"/>
  <c r="L277" i="1" s="1"/>
  <c r="J276" i="1"/>
  <c r="F276" i="1"/>
  <c r="L276" i="1" s="1"/>
  <c r="J275" i="1"/>
  <c r="F275" i="1"/>
  <c r="L275" i="1" s="1"/>
  <c r="J274" i="1"/>
  <c r="F274" i="1"/>
  <c r="L274" i="1" s="1"/>
  <c r="J273" i="1"/>
  <c r="F273" i="1"/>
  <c r="L273" i="1" s="1"/>
  <c r="J272" i="1"/>
  <c r="F272" i="1"/>
  <c r="L272" i="1" s="1"/>
  <c r="J271" i="1"/>
  <c r="F271" i="1"/>
  <c r="L271" i="1" s="1"/>
  <c r="J270" i="1"/>
  <c r="F270" i="1"/>
  <c r="L270" i="1" s="1"/>
  <c r="J269" i="1"/>
  <c r="F269" i="1"/>
  <c r="L269" i="1" s="1"/>
  <c r="J268" i="1"/>
  <c r="F268" i="1"/>
  <c r="L268" i="1" s="1"/>
  <c r="J267" i="1"/>
  <c r="F267" i="1"/>
  <c r="L267" i="1" s="1"/>
  <c r="J266" i="1"/>
  <c r="F266" i="1"/>
  <c r="L266" i="1" s="1"/>
  <c r="J265" i="1"/>
  <c r="F265" i="1"/>
  <c r="L265" i="1" s="1"/>
  <c r="J264" i="1"/>
  <c r="F264" i="1"/>
  <c r="L264" i="1" s="1"/>
  <c r="J263" i="1"/>
  <c r="F263" i="1"/>
  <c r="L263" i="1" s="1"/>
  <c r="J262" i="1"/>
  <c r="F262" i="1"/>
  <c r="L262" i="1" s="1"/>
  <c r="J261" i="1"/>
  <c r="F261" i="1"/>
  <c r="L261" i="1" s="1"/>
  <c r="J260" i="1"/>
  <c r="F260" i="1"/>
  <c r="L260" i="1" s="1"/>
  <c r="J259" i="1"/>
  <c r="F259" i="1"/>
  <c r="L259" i="1" s="1"/>
  <c r="J258" i="1"/>
  <c r="F258" i="1"/>
  <c r="L258" i="1" s="1"/>
  <c r="J257" i="1"/>
  <c r="F257" i="1"/>
  <c r="L257" i="1" s="1"/>
  <c r="J256" i="1"/>
  <c r="F256" i="1"/>
  <c r="L256" i="1" s="1"/>
  <c r="J255" i="1"/>
  <c r="F255" i="1"/>
  <c r="L255" i="1" s="1"/>
  <c r="J254" i="1"/>
  <c r="F254" i="1"/>
  <c r="L254" i="1" s="1"/>
  <c r="F612" i="9"/>
  <c r="G612" i="9"/>
  <c r="E612" i="9"/>
  <c r="F638" i="9"/>
  <c r="G638" i="9"/>
  <c r="E638" i="9"/>
  <c r="F586" i="9"/>
  <c r="G586" i="9"/>
  <c r="E586" i="9"/>
  <c r="F585" i="9"/>
  <c r="G585" i="9"/>
  <c r="E585" i="9"/>
  <c r="F560" i="9"/>
  <c r="G560" i="9"/>
  <c r="E560" i="9"/>
  <c r="F559" i="9"/>
  <c r="G559" i="9"/>
  <c r="E559" i="9"/>
  <c r="F532" i="9" l="1"/>
  <c r="G532" i="9"/>
  <c r="E532" i="9"/>
  <c r="F506" i="9"/>
  <c r="G506" i="9"/>
  <c r="E506" i="9"/>
  <c r="F480" i="9"/>
  <c r="G480" i="9"/>
  <c r="E480" i="9"/>
  <c r="F454" i="9"/>
  <c r="G454" i="9"/>
  <c r="E454" i="9"/>
  <c r="F426" i="9" l="1"/>
  <c r="G426" i="9"/>
  <c r="E426" i="9"/>
  <c r="F400" i="9"/>
  <c r="G400" i="9"/>
  <c r="E400" i="9"/>
  <c r="V380" i="9"/>
  <c r="F374" i="9"/>
  <c r="G374" i="9"/>
  <c r="E374" i="9"/>
  <c r="B374" i="9"/>
  <c r="G350" i="9"/>
  <c r="G349" i="9"/>
  <c r="G348" i="9"/>
  <c r="G347" i="9"/>
  <c r="F350" i="9"/>
  <c r="E350" i="9"/>
  <c r="F348" i="9"/>
  <c r="E348" i="9"/>
  <c r="B348" i="9"/>
  <c r="B347" i="9"/>
  <c r="F419" i="9" l="1"/>
  <c r="AD419" i="9" s="1"/>
  <c r="J419" i="9"/>
  <c r="T419" i="9"/>
  <c r="U419" i="9"/>
  <c r="W419" i="9"/>
  <c r="X419" i="9"/>
  <c r="Y419" i="9" s="1"/>
  <c r="Z419" i="9"/>
  <c r="AA419" i="9"/>
  <c r="AB419" i="9"/>
  <c r="AB633" i="9"/>
  <c r="AG633" i="9" s="1"/>
  <c r="AA633" i="9"/>
  <c r="Z633" i="9"/>
  <c r="Y633" i="9"/>
  <c r="X633" i="9"/>
  <c r="W633" i="9"/>
  <c r="V633" i="9"/>
  <c r="U633" i="9"/>
  <c r="T633" i="9"/>
  <c r="J633" i="9"/>
  <c r="F633" i="9"/>
  <c r="AD633" i="9" s="1"/>
  <c r="AB632" i="9"/>
  <c r="AA632" i="9"/>
  <c r="Z632" i="9"/>
  <c r="Y632" i="9"/>
  <c r="X632" i="9"/>
  <c r="W632" i="9"/>
  <c r="V632" i="9"/>
  <c r="U632" i="9"/>
  <c r="T632" i="9"/>
  <c r="J632" i="9"/>
  <c r="F632" i="9"/>
  <c r="AD632" i="9" s="1"/>
  <c r="AB631" i="9"/>
  <c r="AA631" i="9"/>
  <c r="Z631" i="9"/>
  <c r="Y631" i="9"/>
  <c r="X631" i="9"/>
  <c r="W631" i="9"/>
  <c r="V631" i="9"/>
  <c r="U631" i="9"/>
  <c r="T631" i="9"/>
  <c r="J631" i="9"/>
  <c r="F631" i="9"/>
  <c r="AD631" i="9" s="1"/>
  <c r="AB630" i="9"/>
  <c r="AA630" i="9"/>
  <c r="Z630" i="9"/>
  <c r="Y630" i="9"/>
  <c r="X630" i="9"/>
  <c r="W630" i="9"/>
  <c r="V630" i="9"/>
  <c r="U630" i="9"/>
  <c r="T630" i="9"/>
  <c r="J630" i="9"/>
  <c r="F630" i="9"/>
  <c r="AD630" i="9" s="1"/>
  <c r="AB629" i="9"/>
  <c r="AA629" i="9"/>
  <c r="Z629" i="9"/>
  <c r="Y629" i="9"/>
  <c r="X629" i="9"/>
  <c r="W629" i="9"/>
  <c r="V629" i="9"/>
  <c r="U629" i="9"/>
  <c r="T629" i="9"/>
  <c r="J629" i="9"/>
  <c r="F629" i="9"/>
  <c r="AD629" i="9" s="1"/>
  <c r="AB628" i="9"/>
  <c r="AA628" i="9"/>
  <c r="Z628" i="9"/>
  <c r="Y628" i="9"/>
  <c r="X628" i="9"/>
  <c r="W628" i="9"/>
  <c r="V628" i="9"/>
  <c r="U628" i="9"/>
  <c r="T628" i="9"/>
  <c r="J628" i="9"/>
  <c r="F628" i="9"/>
  <c r="AD628" i="9" s="1"/>
  <c r="AB627" i="9"/>
  <c r="AA627" i="9"/>
  <c r="Z627" i="9"/>
  <c r="Y627" i="9"/>
  <c r="X627" i="9"/>
  <c r="W627" i="9"/>
  <c r="V627" i="9"/>
  <c r="U627" i="9"/>
  <c r="T627" i="9"/>
  <c r="J627" i="9"/>
  <c r="F627" i="9"/>
  <c r="AD627" i="9" s="1"/>
  <c r="AB626" i="9"/>
  <c r="AA626" i="9"/>
  <c r="Z626" i="9"/>
  <c r="Y626" i="9"/>
  <c r="X626" i="9"/>
  <c r="W626" i="9"/>
  <c r="V626" i="9"/>
  <c r="U626" i="9"/>
  <c r="T626" i="9"/>
  <c r="J626" i="9"/>
  <c r="F626" i="9"/>
  <c r="AD626" i="9" s="1"/>
  <c r="AB625" i="9"/>
  <c r="AA625" i="9"/>
  <c r="Z625" i="9"/>
  <c r="Y625" i="9"/>
  <c r="X625" i="9"/>
  <c r="W625" i="9"/>
  <c r="V625" i="9"/>
  <c r="U625" i="9"/>
  <c r="T625" i="9"/>
  <c r="J625" i="9"/>
  <c r="F625" i="9"/>
  <c r="AD625" i="9" s="1"/>
  <c r="AD623" i="9"/>
  <c r="AB623" i="9"/>
  <c r="AA623" i="9"/>
  <c r="Z623" i="9"/>
  <c r="Y623" i="9"/>
  <c r="X623" i="9"/>
  <c r="W623" i="9"/>
  <c r="V623" i="9"/>
  <c r="U623" i="9"/>
  <c r="T623" i="9"/>
  <c r="J623" i="9"/>
  <c r="F623" i="9"/>
  <c r="AB622" i="9"/>
  <c r="AA622" i="9"/>
  <c r="Z622" i="9"/>
  <c r="Y622" i="9"/>
  <c r="X622" i="9"/>
  <c r="W622" i="9"/>
  <c r="V622" i="9"/>
  <c r="U622" i="9"/>
  <c r="T622" i="9"/>
  <c r="J622" i="9"/>
  <c r="F622" i="9"/>
  <c r="AD622" i="9" s="1"/>
  <c r="AB621" i="9"/>
  <c r="AA621" i="9"/>
  <c r="Z621" i="9"/>
  <c r="Y621" i="9"/>
  <c r="X621" i="9"/>
  <c r="W621" i="9"/>
  <c r="V621" i="9"/>
  <c r="U621" i="9"/>
  <c r="T621" i="9"/>
  <c r="J621" i="9"/>
  <c r="F621" i="9"/>
  <c r="AD621" i="9" s="1"/>
  <c r="AB620" i="9"/>
  <c r="AA620" i="9"/>
  <c r="Z620" i="9"/>
  <c r="Y620" i="9"/>
  <c r="X620" i="9"/>
  <c r="W620" i="9"/>
  <c r="V620" i="9"/>
  <c r="U620" i="9"/>
  <c r="T620" i="9"/>
  <c r="J620" i="9"/>
  <c r="F620" i="9"/>
  <c r="AD620" i="9" s="1"/>
  <c r="AB619" i="9"/>
  <c r="AA619" i="9"/>
  <c r="Z619" i="9"/>
  <c r="Y619" i="9"/>
  <c r="X619" i="9"/>
  <c r="W619" i="9"/>
  <c r="V619" i="9"/>
  <c r="U619" i="9"/>
  <c r="T619" i="9"/>
  <c r="J619" i="9"/>
  <c r="F619" i="9"/>
  <c r="AD619" i="9" s="1"/>
  <c r="AB618" i="9"/>
  <c r="AA618" i="9"/>
  <c r="Z618" i="9"/>
  <c r="Y618" i="9"/>
  <c r="X618" i="9"/>
  <c r="W618" i="9"/>
  <c r="V618" i="9"/>
  <c r="U618" i="9"/>
  <c r="T618" i="9"/>
  <c r="J618" i="9"/>
  <c r="F618" i="9"/>
  <c r="AD618" i="9" s="1"/>
  <c r="AB607" i="9"/>
  <c r="AA607" i="9"/>
  <c r="Z607" i="9"/>
  <c r="Y607" i="9"/>
  <c r="X607" i="9"/>
  <c r="W607" i="9"/>
  <c r="V607" i="9"/>
  <c r="U607" i="9"/>
  <c r="T607" i="9"/>
  <c r="J607" i="9"/>
  <c r="F607" i="9"/>
  <c r="AD607" i="9" s="1"/>
  <c r="AB606" i="9"/>
  <c r="AA606" i="9"/>
  <c r="Z606" i="9"/>
  <c r="Y606" i="9"/>
  <c r="X606" i="9"/>
  <c r="W606" i="9"/>
  <c r="V606" i="9"/>
  <c r="U606" i="9"/>
  <c r="T606" i="9"/>
  <c r="J606" i="9"/>
  <c r="F606" i="9"/>
  <c r="AD606" i="9" s="1"/>
  <c r="AB605" i="9"/>
  <c r="AA605" i="9"/>
  <c r="Z605" i="9"/>
  <c r="Y605" i="9"/>
  <c r="X605" i="9"/>
  <c r="W605" i="9"/>
  <c r="V605" i="9"/>
  <c r="U605" i="9"/>
  <c r="T605" i="9"/>
  <c r="J605" i="9"/>
  <c r="F605" i="9"/>
  <c r="AD605" i="9" s="1"/>
  <c r="AB604" i="9"/>
  <c r="AA604" i="9"/>
  <c r="Z604" i="9"/>
  <c r="Y604" i="9"/>
  <c r="X604" i="9"/>
  <c r="W604" i="9"/>
  <c r="V604" i="9"/>
  <c r="U604" i="9"/>
  <c r="T604" i="9"/>
  <c r="J604" i="9"/>
  <c r="F604" i="9"/>
  <c r="AD604" i="9" s="1"/>
  <c r="AB603" i="9"/>
  <c r="AA603" i="9"/>
  <c r="Z603" i="9"/>
  <c r="Y603" i="9"/>
  <c r="X603" i="9"/>
  <c r="W603" i="9"/>
  <c r="V603" i="9"/>
  <c r="U603" i="9"/>
  <c r="T603" i="9"/>
  <c r="J603" i="9"/>
  <c r="F603" i="9"/>
  <c r="AD603" i="9" s="1"/>
  <c r="AB602" i="9"/>
  <c r="AA602" i="9"/>
  <c r="Z602" i="9"/>
  <c r="Y602" i="9"/>
  <c r="X602" i="9"/>
  <c r="W602" i="9"/>
  <c r="V602" i="9"/>
  <c r="U602" i="9"/>
  <c r="T602" i="9"/>
  <c r="J602" i="9"/>
  <c r="F602" i="9"/>
  <c r="AD602" i="9" s="1"/>
  <c r="AB601" i="9"/>
  <c r="AA601" i="9"/>
  <c r="Z601" i="9"/>
  <c r="Y601" i="9"/>
  <c r="X601" i="9"/>
  <c r="W601" i="9"/>
  <c r="V601" i="9"/>
  <c r="U601" i="9"/>
  <c r="T601" i="9"/>
  <c r="J601" i="9"/>
  <c r="F601" i="9"/>
  <c r="AD601" i="9" s="1"/>
  <c r="AB600" i="9"/>
  <c r="AA600" i="9"/>
  <c r="Z600" i="9"/>
  <c r="Y600" i="9"/>
  <c r="X600" i="9"/>
  <c r="W600" i="9"/>
  <c r="V600" i="9"/>
  <c r="U600" i="9"/>
  <c r="T600" i="9"/>
  <c r="J600" i="9"/>
  <c r="F600" i="9"/>
  <c r="AD600" i="9" s="1"/>
  <c r="AB599" i="9"/>
  <c r="AA599" i="9"/>
  <c r="Z599" i="9"/>
  <c r="Y599" i="9"/>
  <c r="X599" i="9"/>
  <c r="W599" i="9"/>
  <c r="V599" i="9"/>
  <c r="U599" i="9"/>
  <c r="T599" i="9"/>
  <c r="J599" i="9"/>
  <c r="F599" i="9"/>
  <c r="AD599" i="9" s="1"/>
  <c r="AB597" i="9"/>
  <c r="AA597" i="9"/>
  <c r="Z597" i="9"/>
  <c r="Y597" i="9"/>
  <c r="X597" i="9"/>
  <c r="W597" i="9"/>
  <c r="V597" i="9"/>
  <c r="U597" i="9"/>
  <c r="T597" i="9"/>
  <c r="J597" i="9"/>
  <c r="F597" i="9"/>
  <c r="AD597" i="9" s="1"/>
  <c r="AB596" i="9"/>
  <c r="AA596" i="9"/>
  <c r="Z596" i="9"/>
  <c r="Y596" i="9"/>
  <c r="X596" i="9"/>
  <c r="W596" i="9"/>
  <c r="V596" i="9"/>
  <c r="U596" i="9"/>
  <c r="T596" i="9"/>
  <c r="J596" i="9"/>
  <c r="F596" i="9"/>
  <c r="AD596" i="9" s="1"/>
  <c r="AB595" i="9"/>
  <c r="AA595" i="9"/>
  <c r="Z595" i="9"/>
  <c r="Y595" i="9"/>
  <c r="X595" i="9"/>
  <c r="W595" i="9"/>
  <c r="V595" i="9"/>
  <c r="U595" i="9"/>
  <c r="T595" i="9"/>
  <c r="J595" i="9"/>
  <c r="F595" i="9"/>
  <c r="AD595" i="9" s="1"/>
  <c r="AB594" i="9"/>
  <c r="AA594" i="9"/>
  <c r="Z594" i="9"/>
  <c r="Y594" i="9"/>
  <c r="X594" i="9"/>
  <c r="W594" i="9"/>
  <c r="V594" i="9"/>
  <c r="U594" i="9"/>
  <c r="T594" i="9"/>
  <c r="J594" i="9"/>
  <c r="F594" i="9"/>
  <c r="AD594" i="9" s="1"/>
  <c r="AB593" i="9"/>
  <c r="AA593" i="9"/>
  <c r="Z593" i="9"/>
  <c r="Y593" i="9"/>
  <c r="X593" i="9"/>
  <c r="W593" i="9"/>
  <c r="V593" i="9"/>
  <c r="U593" i="9"/>
  <c r="T593" i="9"/>
  <c r="J593" i="9"/>
  <c r="F593" i="9"/>
  <c r="AD593" i="9" s="1"/>
  <c r="AB592" i="9"/>
  <c r="AA592" i="9"/>
  <c r="Z592" i="9"/>
  <c r="Y592" i="9"/>
  <c r="X592" i="9"/>
  <c r="W592" i="9"/>
  <c r="V592" i="9"/>
  <c r="U592" i="9"/>
  <c r="T592" i="9"/>
  <c r="J592" i="9"/>
  <c r="F592" i="9"/>
  <c r="AD592" i="9" s="1"/>
  <c r="AB581" i="9"/>
  <c r="AA581" i="9"/>
  <c r="Z581" i="9"/>
  <c r="Y581" i="9"/>
  <c r="X581" i="9"/>
  <c r="W581" i="9"/>
  <c r="V581" i="9"/>
  <c r="U581" i="9"/>
  <c r="T581" i="9"/>
  <c r="J581" i="9"/>
  <c r="F581" i="9"/>
  <c r="AD581" i="9" s="1"/>
  <c r="AB580" i="9"/>
  <c r="AA580" i="9"/>
  <c r="Z580" i="9"/>
  <c r="Y580" i="9"/>
  <c r="X580" i="9"/>
  <c r="W580" i="9"/>
  <c r="V580" i="9"/>
  <c r="U580" i="9"/>
  <c r="T580" i="9"/>
  <c r="J580" i="9"/>
  <c r="F580" i="9"/>
  <c r="AD580" i="9" s="1"/>
  <c r="AB579" i="9"/>
  <c r="AA579" i="9"/>
  <c r="Z579" i="9"/>
  <c r="Y579" i="9"/>
  <c r="X579" i="9"/>
  <c r="W579" i="9"/>
  <c r="V579" i="9"/>
  <c r="U579" i="9"/>
  <c r="T579" i="9"/>
  <c r="J579" i="9"/>
  <c r="F579" i="9"/>
  <c r="AD579" i="9" s="1"/>
  <c r="AB578" i="9"/>
  <c r="AA578" i="9"/>
  <c r="Z578" i="9"/>
  <c r="Y578" i="9"/>
  <c r="X578" i="9"/>
  <c r="W578" i="9"/>
  <c r="V578" i="9"/>
  <c r="U578" i="9"/>
  <c r="T578" i="9"/>
  <c r="J578" i="9"/>
  <c r="F578" i="9"/>
  <c r="AD578" i="9" s="1"/>
  <c r="AB577" i="9"/>
  <c r="AA577" i="9"/>
  <c r="Z577" i="9"/>
  <c r="Y577" i="9"/>
  <c r="X577" i="9"/>
  <c r="W577" i="9"/>
  <c r="V577" i="9"/>
  <c r="U577" i="9"/>
  <c r="T577" i="9"/>
  <c r="J577" i="9"/>
  <c r="F577" i="9"/>
  <c r="AD577" i="9" s="1"/>
  <c r="AB576" i="9"/>
  <c r="AA576" i="9"/>
  <c r="Z576" i="9"/>
  <c r="Y576" i="9"/>
  <c r="X576" i="9"/>
  <c r="W576" i="9"/>
  <c r="V576" i="9"/>
  <c r="U576" i="9"/>
  <c r="T576" i="9"/>
  <c r="J576" i="9"/>
  <c r="F576" i="9"/>
  <c r="AD576" i="9" s="1"/>
  <c r="AB575" i="9"/>
  <c r="AA575" i="9"/>
  <c r="Z575" i="9"/>
  <c r="Y575" i="9"/>
  <c r="X575" i="9"/>
  <c r="W575" i="9"/>
  <c r="V575" i="9"/>
  <c r="U575" i="9"/>
  <c r="T575" i="9"/>
  <c r="J575" i="9"/>
  <c r="F575" i="9"/>
  <c r="AD575" i="9" s="1"/>
  <c r="AB574" i="9"/>
  <c r="AA574" i="9"/>
  <c r="Z574" i="9"/>
  <c r="Y574" i="9"/>
  <c r="X574" i="9"/>
  <c r="W574" i="9"/>
  <c r="V574" i="9"/>
  <c r="U574" i="9"/>
  <c r="T574" i="9"/>
  <c r="J574" i="9"/>
  <c r="F574" i="9"/>
  <c r="AD574" i="9" s="1"/>
  <c r="AB573" i="9"/>
  <c r="AA573" i="9"/>
  <c r="Z573" i="9"/>
  <c r="Y573" i="9"/>
  <c r="X573" i="9"/>
  <c r="W573" i="9"/>
  <c r="V573" i="9"/>
  <c r="U573" i="9"/>
  <c r="T573" i="9"/>
  <c r="J573" i="9"/>
  <c r="F573" i="9"/>
  <c r="AD573" i="9" s="1"/>
  <c r="AB571" i="9"/>
  <c r="AA571" i="9"/>
  <c r="Z571" i="9"/>
  <c r="Y571" i="9"/>
  <c r="X571" i="9"/>
  <c r="W571" i="9"/>
  <c r="V571" i="9"/>
  <c r="U571" i="9"/>
  <c r="T571" i="9"/>
  <c r="J571" i="9"/>
  <c r="F571" i="9"/>
  <c r="AD571" i="9" s="1"/>
  <c r="AB570" i="9"/>
  <c r="AA570" i="9"/>
  <c r="Z570" i="9"/>
  <c r="Y570" i="9"/>
  <c r="X570" i="9"/>
  <c r="W570" i="9"/>
  <c r="V570" i="9"/>
  <c r="U570" i="9"/>
  <c r="T570" i="9"/>
  <c r="J570" i="9"/>
  <c r="F570" i="9"/>
  <c r="AD570" i="9" s="1"/>
  <c r="AB568" i="9"/>
  <c r="AA568" i="9"/>
  <c r="Z568" i="9"/>
  <c r="Y568" i="9"/>
  <c r="X568" i="9"/>
  <c r="W568" i="9"/>
  <c r="V568" i="9"/>
  <c r="U568" i="9"/>
  <c r="T568" i="9"/>
  <c r="J568" i="9"/>
  <c r="F568" i="9"/>
  <c r="AD568" i="9" s="1"/>
  <c r="AB566" i="9"/>
  <c r="AA566" i="9"/>
  <c r="Z566" i="9"/>
  <c r="Y566" i="9"/>
  <c r="X566" i="9"/>
  <c r="W566" i="9"/>
  <c r="V566" i="9"/>
  <c r="U566" i="9"/>
  <c r="T566" i="9"/>
  <c r="J566" i="9"/>
  <c r="F566" i="9"/>
  <c r="AD566" i="9" s="1"/>
  <c r="AB555" i="9"/>
  <c r="AA555" i="9"/>
  <c r="Z555" i="9"/>
  <c r="Y555" i="9"/>
  <c r="X555" i="9"/>
  <c r="W555" i="9"/>
  <c r="V555" i="9"/>
  <c r="AG555" i="9" s="1"/>
  <c r="U555" i="9"/>
  <c r="T555" i="9"/>
  <c r="J555" i="9"/>
  <c r="F555" i="9"/>
  <c r="AD555" i="9" s="1"/>
  <c r="AB554" i="9"/>
  <c r="AA554" i="9"/>
  <c r="Z554" i="9"/>
  <c r="Y554" i="9"/>
  <c r="X554" i="9"/>
  <c r="W554" i="9"/>
  <c r="V554" i="9"/>
  <c r="U554" i="9"/>
  <c r="T554" i="9"/>
  <c r="J554" i="9"/>
  <c r="F554" i="9"/>
  <c r="AD554" i="9" s="1"/>
  <c r="AB553" i="9"/>
  <c r="AA553" i="9"/>
  <c r="Z553" i="9"/>
  <c r="Y553" i="9"/>
  <c r="X553" i="9"/>
  <c r="W553" i="9"/>
  <c r="V553" i="9"/>
  <c r="U553" i="9"/>
  <c r="T553" i="9"/>
  <c r="J553" i="9"/>
  <c r="F553" i="9"/>
  <c r="AD553" i="9" s="1"/>
  <c r="AB552" i="9"/>
  <c r="AA552" i="9"/>
  <c r="Z552" i="9"/>
  <c r="Y552" i="9"/>
  <c r="X552" i="9"/>
  <c r="W552" i="9"/>
  <c r="V552" i="9"/>
  <c r="U552" i="9"/>
  <c r="T552" i="9"/>
  <c r="J552" i="9"/>
  <c r="F552" i="9"/>
  <c r="AD552" i="9" s="1"/>
  <c r="AB551" i="9"/>
  <c r="AA551" i="9"/>
  <c r="Z551" i="9"/>
  <c r="Y551" i="9"/>
  <c r="X551" i="9"/>
  <c r="W551" i="9"/>
  <c r="V551" i="9"/>
  <c r="U551" i="9"/>
  <c r="T551" i="9"/>
  <c r="J551" i="9"/>
  <c r="F551" i="9"/>
  <c r="AD551" i="9" s="1"/>
  <c r="AB550" i="9"/>
  <c r="AA550" i="9"/>
  <c r="Z550" i="9"/>
  <c r="Y550" i="9"/>
  <c r="X550" i="9"/>
  <c r="W550" i="9"/>
  <c r="V550" i="9"/>
  <c r="U550" i="9"/>
  <c r="T550" i="9"/>
  <c r="J550" i="9"/>
  <c r="F550" i="9"/>
  <c r="AD550" i="9" s="1"/>
  <c r="AB549" i="9"/>
  <c r="AA549" i="9"/>
  <c r="Z549" i="9"/>
  <c r="Y549" i="9"/>
  <c r="X549" i="9"/>
  <c r="W549" i="9"/>
  <c r="V549" i="9"/>
  <c r="U549" i="9"/>
  <c r="T549" i="9"/>
  <c r="J549" i="9"/>
  <c r="F549" i="9"/>
  <c r="AD549" i="9" s="1"/>
  <c r="AB548" i="9"/>
  <c r="AA548" i="9"/>
  <c r="Z548" i="9"/>
  <c r="Y548" i="9"/>
  <c r="X548" i="9"/>
  <c r="W548" i="9"/>
  <c r="V548" i="9"/>
  <c r="U548" i="9"/>
  <c r="T548" i="9"/>
  <c r="J548" i="9"/>
  <c r="F548" i="9"/>
  <c r="AD548" i="9" s="1"/>
  <c r="AB547" i="9"/>
  <c r="AA547" i="9"/>
  <c r="Z547" i="9"/>
  <c r="Y547" i="9"/>
  <c r="X547" i="9"/>
  <c r="W547" i="9"/>
  <c r="V547" i="9"/>
  <c r="U547" i="9"/>
  <c r="T547" i="9"/>
  <c r="J547" i="9"/>
  <c r="F547" i="9"/>
  <c r="AD547" i="9" s="1"/>
  <c r="AB545" i="9"/>
  <c r="AA545" i="9"/>
  <c r="Z545" i="9"/>
  <c r="Y545" i="9"/>
  <c r="X545" i="9"/>
  <c r="W545" i="9"/>
  <c r="V545" i="9"/>
  <c r="U545" i="9"/>
  <c r="T545" i="9"/>
  <c r="J545" i="9"/>
  <c r="F545" i="9"/>
  <c r="AD545" i="9" s="1"/>
  <c r="AB544" i="9"/>
  <c r="AA544" i="9"/>
  <c r="Z544" i="9"/>
  <c r="Y544" i="9"/>
  <c r="X544" i="9"/>
  <c r="W544" i="9"/>
  <c r="V544" i="9"/>
  <c r="U544" i="9"/>
  <c r="T544" i="9"/>
  <c r="J544" i="9"/>
  <c r="F544" i="9"/>
  <c r="AD544" i="9" s="1"/>
  <c r="AB543" i="9"/>
  <c r="AA543" i="9"/>
  <c r="Z543" i="9"/>
  <c r="Y543" i="9"/>
  <c r="X543" i="9"/>
  <c r="W543" i="9"/>
  <c r="V543" i="9"/>
  <c r="U543" i="9"/>
  <c r="T543" i="9"/>
  <c r="J543" i="9"/>
  <c r="F543" i="9"/>
  <c r="AD543" i="9" s="1"/>
  <c r="AB542" i="9"/>
  <c r="AA542" i="9"/>
  <c r="Z542" i="9"/>
  <c r="Y542" i="9"/>
  <c r="X542" i="9"/>
  <c r="W542" i="9"/>
  <c r="V542" i="9"/>
  <c r="U542" i="9"/>
  <c r="T542" i="9"/>
  <c r="J542" i="9"/>
  <c r="F542" i="9"/>
  <c r="AD542" i="9" s="1"/>
  <c r="AB540" i="9"/>
  <c r="AA540" i="9"/>
  <c r="AF540" i="9" s="1"/>
  <c r="Z540" i="9"/>
  <c r="Y540" i="9"/>
  <c r="X540" i="9"/>
  <c r="W540" i="9"/>
  <c r="V540" i="9"/>
  <c r="U540" i="9"/>
  <c r="T540" i="9"/>
  <c r="J540" i="9"/>
  <c r="F540" i="9"/>
  <c r="AD540" i="9" s="1"/>
  <c r="AB527" i="9"/>
  <c r="AA527" i="9"/>
  <c r="Z527" i="9"/>
  <c r="Y527" i="9"/>
  <c r="X527" i="9"/>
  <c r="W527" i="9"/>
  <c r="V527" i="9"/>
  <c r="U527" i="9"/>
  <c r="T527" i="9"/>
  <c r="J527" i="9"/>
  <c r="F527" i="9"/>
  <c r="AD527" i="9" s="1"/>
  <c r="AB526" i="9"/>
  <c r="AA526" i="9"/>
  <c r="Z526" i="9"/>
  <c r="Y526" i="9"/>
  <c r="X526" i="9"/>
  <c r="W526" i="9"/>
  <c r="V526" i="9"/>
  <c r="U526" i="9"/>
  <c r="T526" i="9"/>
  <c r="J526" i="9"/>
  <c r="F526" i="9"/>
  <c r="AD526" i="9" s="1"/>
  <c r="AB525" i="9"/>
  <c r="AA525" i="9"/>
  <c r="Z525" i="9"/>
  <c r="Y525" i="9"/>
  <c r="X525" i="9"/>
  <c r="W525" i="9"/>
  <c r="V525" i="9"/>
  <c r="U525" i="9"/>
  <c r="T525" i="9"/>
  <c r="J525" i="9"/>
  <c r="F525" i="9"/>
  <c r="AD525" i="9" s="1"/>
  <c r="AB524" i="9"/>
  <c r="AA524" i="9"/>
  <c r="Z524" i="9"/>
  <c r="Y524" i="9"/>
  <c r="X524" i="9"/>
  <c r="W524" i="9"/>
  <c r="V524" i="9"/>
  <c r="U524" i="9"/>
  <c r="T524" i="9"/>
  <c r="J524" i="9"/>
  <c r="F524" i="9"/>
  <c r="AD524" i="9" s="1"/>
  <c r="AB523" i="9"/>
  <c r="AA523" i="9"/>
  <c r="Z523" i="9"/>
  <c r="Y523" i="9"/>
  <c r="X523" i="9"/>
  <c r="W523" i="9"/>
  <c r="V523" i="9"/>
  <c r="U523" i="9"/>
  <c r="T523" i="9"/>
  <c r="J523" i="9"/>
  <c r="F523" i="9"/>
  <c r="AD523" i="9" s="1"/>
  <c r="AB522" i="9"/>
  <c r="AA522" i="9"/>
  <c r="Z522" i="9"/>
  <c r="Y522" i="9"/>
  <c r="X522" i="9"/>
  <c r="W522" i="9"/>
  <c r="V522" i="9"/>
  <c r="U522" i="9"/>
  <c r="T522" i="9"/>
  <c r="J522" i="9"/>
  <c r="F522" i="9"/>
  <c r="AD522" i="9" s="1"/>
  <c r="AB521" i="9"/>
  <c r="AA521" i="9"/>
  <c r="Z521" i="9"/>
  <c r="Y521" i="9"/>
  <c r="X521" i="9"/>
  <c r="W521" i="9"/>
  <c r="V521" i="9"/>
  <c r="U521" i="9"/>
  <c r="T521" i="9"/>
  <c r="J521" i="9"/>
  <c r="F521" i="9"/>
  <c r="AD521" i="9" s="1"/>
  <c r="AB520" i="9"/>
  <c r="AA520" i="9"/>
  <c r="Z520" i="9"/>
  <c r="Y520" i="9"/>
  <c r="X520" i="9"/>
  <c r="W520" i="9"/>
  <c r="V520" i="9"/>
  <c r="U520" i="9"/>
  <c r="T520" i="9"/>
  <c r="J520" i="9"/>
  <c r="F520" i="9"/>
  <c r="AD520" i="9" s="1"/>
  <c r="AB519" i="9"/>
  <c r="AA519" i="9"/>
  <c r="Z519" i="9"/>
  <c r="Y519" i="9"/>
  <c r="X519" i="9"/>
  <c r="W519" i="9"/>
  <c r="V519" i="9"/>
  <c r="U519" i="9"/>
  <c r="T519" i="9"/>
  <c r="J519" i="9"/>
  <c r="F519" i="9"/>
  <c r="AD519" i="9" s="1"/>
  <c r="AB517" i="9"/>
  <c r="AA517" i="9"/>
  <c r="Z517" i="9"/>
  <c r="Y517" i="9"/>
  <c r="X517" i="9"/>
  <c r="W517" i="9"/>
  <c r="V517" i="9"/>
  <c r="U517" i="9"/>
  <c r="T517" i="9"/>
  <c r="J517" i="9"/>
  <c r="F517" i="9"/>
  <c r="AD517" i="9" s="1"/>
  <c r="AB516" i="9"/>
  <c r="AG516" i="9" s="1"/>
  <c r="AA516" i="9"/>
  <c r="Z516" i="9"/>
  <c r="Y516" i="9"/>
  <c r="X516" i="9"/>
  <c r="W516" i="9"/>
  <c r="V516" i="9"/>
  <c r="U516" i="9"/>
  <c r="T516" i="9"/>
  <c r="J516" i="9"/>
  <c r="F516" i="9"/>
  <c r="AD516" i="9" s="1"/>
  <c r="AB515" i="9"/>
  <c r="AA515" i="9"/>
  <c r="Z515" i="9"/>
  <c r="Y515" i="9"/>
  <c r="X515" i="9"/>
  <c r="W515" i="9"/>
  <c r="V515" i="9"/>
  <c r="U515" i="9"/>
  <c r="T515" i="9"/>
  <c r="J515" i="9"/>
  <c r="F515" i="9"/>
  <c r="AD515" i="9" s="1"/>
  <c r="AB514" i="9"/>
  <c r="AA514" i="9"/>
  <c r="Z514" i="9"/>
  <c r="Y514" i="9"/>
  <c r="X514" i="9"/>
  <c r="W514" i="9"/>
  <c r="V514" i="9"/>
  <c r="U514" i="9"/>
  <c r="T514" i="9"/>
  <c r="J514" i="9"/>
  <c r="F514" i="9"/>
  <c r="AD514" i="9" s="1"/>
  <c r="AB513" i="9"/>
  <c r="AA513" i="9"/>
  <c r="Z513" i="9"/>
  <c r="Y513" i="9"/>
  <c r="X513" i="9"/>
  <c r="W513" i="9"/>
  <c r="V513" i="9"/>
  <c r="U513" i="9"/>
  <c r="T513" i="9"/>
  <c r="J513" i="9"/>
  <c r="F513" i="9"/>
  <c r="AD513" i="9" s="1"/>
  <c r="AB512" i="9"/>
  <c r="AA512" i="9"/>
  <c r="Z512" i="9"/>
  <c r="Y512" i="9"/>
  <c r="X512" i="9"/>
  <c r="W512" i="9"/>
  <c r="V512" i="9"/>
  <c r="U512" i="9"/>
  <c r="T512" i="9"/>
  <c r="J512" i="9"/>
  <c r="F512" i="9"/>
  <c r="AD512" i="9" s="1"/>
  <c r="AB501" i="9"/>
  <c r="AA501" i="9"/>
  <c r="Z501" i="9"/>
  <c r="Y501" i="9"/>
  <c r="X501" i="9"/>
  <c r="W501" i="9"/>
  <c r="V501" i="9"/>
  <c r="U501" i="9"/>
  <c r="T501" i="9"/>
  <c r="J501" i="9"/>
  <c r="F501" i="9"/>
  <c r="AD501" i="9" s="1"/>
  <c r="AB500" i="9"/>
  <c r="AA500" i="9"/>
  <c r="Z500" i="9"/>
  <c r="Y500" i="9"/>
  <c r="X500" i="9"/>
  <c r="W500" i="9"/>
  <c r="V500" i="9"/>
  <c r="U500" i="9"/>
  <c r="T500" i="9"/>
  <c r="J500" i="9"/>
  <c r="F500" i="9"/>
  <c r="AD500" i="9" s="1"/>
  <c r="AB499" i="9"/>
  <c r="AA499" i="9"/>
  <c r="Z499" i="9"/>
  <c r="Y499" i="9"/>
  <c r="X499" i="9"/>
  <c r="W499" i="9"/>
  <c r="V499" i="9"/>
  <c r="U499" i="9"/>
  <c r="T499" i="9"/>
  <c r="J499" i="9"/>
  <c r="F499" i="9"/>
  <c r="AD499" i="9" s="1"/>
  <c r="AB498" i="9"/>
  <c r="AA498" i="9"/>
  <c r="Z498" i="9"/>
  <c r="Y498" i="9"/>
  <c r="X498" i="9"/>
  <c r="W498" i="9"/>
  <c r="V498" i="9"/>
  <c r="U498" i="9"/>
  <c r="T498" i="9"/>
  <c r="J498" i="9"/>
  <c r="F498" i="9"/>
  <c r="AD498" i="9" s="1"/>
  <c r="AB497" i="9"/>
  <c r="AA497" i="9"/>
  <c r="Z497" i="9"/>
  <c r="Y497" i="9"/>
  <c r="X497" i="9"/>
  <c r="W497" i="9"/>
  <c r="V497" i="9"/>
  <c r="U497" i="9"/>
  <c r="T497" i="9"/>
  <c r="J497" i="9"/>
  <c r="F497" i="9"/>
  <c r="AD497" i="9" s="1"/>
  <c r="AB496" i="9"/>
  <c r="AA496" i="9"/>
  <c r="Z496" i="9"/>
  <c r="Y496" i="9"/>
  <c r="X496" i="9"/>
  <c r="W496" i="9"/>
  <c r="V496" i="9"/>
  <c r="U496" i="9"/>
  <c r="T496" i="9"/>
  <c r="J496" i="9"/>
  <c r="F496" i="9"/>
  <c r="AD496" i="9" s="1"/>
  <c r="AB495" i="9"/>
  <c r="AA495" i="9"/>
  <c r="Z495" i="9"/>
  <c r="Y495" i="9"/>
  <c r="X495" i="9"/>
  <c r="W495" i="9"/>
  <c r="V495" i="9"/>
  <c r="U495" i="9"/>
  <c r="T495" i="9"/>
  <c r="J495" i="9"/>
  <c r="F495" i="9"/>
  <c r="AD495" i="9" s="1"/>
  <c r="AB494" i="9"/>
  <c r="AA494" i="9"/>
  <c r="Z494" i="9"/>
  <c r="Y494" i="9"/>
  <c r="X494" i="9"/>
  <c r="W494" i="9"/>
  <c r="V494" i="9"/>
  <c r="U494" i="9"/>
  <c r="T494" i="9"/>
  <c r="J494" i="9"/>
  <c r="F494" i="9"/>
  <c r="AD494" i="9" s="1"/>
  <c r="AB493" i="9"/>
  <c r="AA493" i="9"/>
  <c r="Z493" i="9"/>
  <c r="Y493" i="9"/>
  <c r="X493" i="9"/>
  <c r="W493" i="9"/>
  <c r="V493" i="9"/>
  <c r="U493" i="9"/>
  <c r="T493" i="9"/>
  <c r="J493" i="9"/>
  <c r="F493" i="9"/>
  <c r="AD493" i="9" s="1"/>
  <c r="AB491" i="9"/>
  <c r="AA491" i="9"/>
  <c r="Z491" i="9"/>
  <c r="Y491" i="9"/>
  <c r="X491" i="9"/>
  <c r="W491" i="9"/>
  <c r="V491" i="9"/>
  <c r="U491" i="9"/>
  <c r="T491" i="9"/>
  <c r="J491" i="9"/>
  <c r="F491" i="9"/>
  <c r="AD491" i="9" s="1"/>
  <c r="AB490" i="9"/>
  <c r="AA490" i="9"/>
  <c r="Z490" i="9"/>
  <c r="Y490" i="9"/>
  <c r="X490" i="9"/>
  <c r="W490" i="9"/>
  <c r="V490" i="9"/>
  <c r="U490" i="9"/>
  <c r="T490" i="9"/>
  <c r="J490" i="9"/>
  <c r="F490" i="9"/>
  <c r="AD490" i="9" s="1"/>
  <c r="AB489" i="9"/>
  <c r="AA489" i="9"/>
  <c r="Z489" i="9"/>
  <c r="Y489" i="9"/>
  <c r="X489" i="9"/>
  <c r="W489" i="9"/>
  <c r="V489" i="9"/>
  <c r="U489" i="9"/>
  <c r="T489" i="9"/>
  <c r="J489" i="9"/>
  <c r="F489" i="9"/>
  <c r="AD489" i="9" s="1"/>
  <c r="AB488" i="9"/>
  <c r="AA488" i="9"/>
  <c r="Z488" i="9"/>
  <c r="Y488" i="9"/>
  <c r="X488" i="9"/>
  <c r="W488" i="9"/>
  <c r="V488" i="9"/>
  <c r="U488" i="9"/>
  <c r="T488" i="9"/>
  <c r="J488" i="9"/>
  <c r="F488" i="9"/>
  <c r="AD488" i="9" s="1"/>
  <c r="AB487" i="9"/>
  <c r="AA487" i="9"/>
  <c r="Z487" i="9"/>
  <c r="Y487" i="9"/>
  <c r="X487" i="9"/>
  <c r="W487" i="9"/>
  <c r="V487" i="9"/>
  <c r="U487" i="9"/>
  <c r="T487" i="9"/>
  <c r="J487" i="9"/>
  <c r="F487" i="9"/>
  <c r="AD487" i="9" s="1"/>
  <c r="AB486" i="9"/>
  <c r="AA486" i="9"/>
  <c r="Z486" i="9"/>
  <c r="Y486" i="9"/>
  <c r="X486" i="9"/>
  <c r="W486" i="9"/>
  <c r="V486" i="9"/>
  <c r="U486" i="9"/>
  <c r="T486" i="9"/>
  <c r="J486" i="9"/>
  <c r="F486" i="9"/>
  <c r="AD486" i="9" s="1"/>
  <c r="AB475" i="9"/>
  <c r="AA475" i="9"/>
  <c r="Z475" i="9"/>
  <c r="Y475" i="9"/>
  <c r="X475" i="9"/>
  <c r="W475" i="9"/>
  <c r="V475" i="9"/>
  <c r="U475" i="9"/>
  <c r="T475" i="9"/>
  <c r="J475" i="9"/>
  <c r="F475" i="9"/>
  <c r="AD475" i="9" s="1"/>
  <c r="AB474" i="9"/>
  <c r="AA474" i="9"/>
  <c r="Z474" i="9"/>
  <c r="Y474" i="9"/>
  <c r="X474" i="9"/>
  <c r="W474" i="9"/>
  <c r="V474" i="9"/>
  <c r="U474" i="9"/>
  <c r="T474" i="9"/>
  <c r="J474" i="9"/>
  <c r="F474" i="9"/>
  <c r="AD474" i="9" s="1"/>
  <c r="AB473" i="9"/>
  <c r="AA473" i="9"/>
  <c r="Z473" i="9"/>
  <c r="Y473" i="9"/>
  <c r="X473" i="9"/>
  <c r="W473" i="9"/>
  <c r="V473" i="9"/>
  <c r="U473" i="9"/>
  <c r="T473" i="9"/>
  <c r="J473" i="9"/>
  <c r="F473" i="9"/>
  <c r="AD473" i="9" s="1"/>
  <c r="AB472" i="9"/>
  <c r="AA472" i="9"/>
  <c r="Z472" i="9"/>
  <c r="Y472" i="9"/>
  <c r="X472" i="9"/>
  <c r="W472" i="9"/>
  <c r="V472" i="9"/>
  <c r="U472" i="9"/>
  <c r="T472" i="9"/>
  <c r="J472" i="9"/>
  <c r="F472" i="9"/>
  <c r="AD472" i="9" s="1"/>
  <c r="AB471" i="9"/>
  <c r="AA471" i="9"/>
  <c r="Z471" i="9"/>
  <c r="Y471" i="9"/>
  <c r="X471" i="9"/>
  <c r="W471" i="9"/>
  <c r="V471" i="9"/>
  <c r="U471" i="9"/>
  <c r="T471" i="9"/>
  <c r="J471" i="9"/>
  <c r="F471" i="9"/>
  <c r="AD471" i="9" s="1"/>
  <c r="AB470" i="9"/>
  <c r="AA470" i="9"/>
  <c r="Z470" i="9"/>
  <c r="Y470" i="9"/>
  <c r="X470" i="9"/>
  <c r="W470" i="9"/>
  <c r="V470" i="9"/>
  <c r="U470" i="9"/>
  <c r="T470" i="9"/>
  <c r="J470" i="9"/>
  <c r="F470" i="9"/>
  <c r="AD470" i="9" s="1"/>
  <c r="AD469" i="9"/>
  <c r="AB469" i="9"/>
  <c r="AA469" i="9"/>
  <c r="Z469" i="9"/>
  <c r="Y469" i="9"/>
  <c r="X469" i="9"/>
  <c r="W469" i="9"/>
  <c r="V469" i="9"/>
  <c r="U469" i="9"/>
  <c r="T469" i="9"/>
  <c r="J469" i="9"/>
  <c r="F469" i="9"/>
  <c r="AB468" i="9"/>
  <c r="AG468" i="9" s="1"/>
  <c r="AA468" i="9"/>
  <c r="Z468" i="9"/>
  <c r="Y468" i="9"/>
  <c r="X468" i="9"/>
  <c r="W468" i="9"/>
  <c r="V468" i="9"/>
  <c r="U468" i="9"/>
  <c r="T468" i="9"/>
  <c r="J468" i="9"/>
  <c r="F468" i="9"/>
  <c r="AD468" i="9" s="1"/>
  <c r="AB467" i="9"/>
  <c r="AA467" i="9"/>
  <c r="AF467" i="9" s="1"/>
  <c r="Z467" i="9"/>
  <c r="Y467" i="9"/>
  <c r="X467" i="9"/>
  <c r="W467" i="9"/>
  <c r="V467" i="9"/>
  <c r="U467" i="9"/>
  <c r="T467" i="9"/>
  <c r="J467" i="9"/>
  <c r="F467" i="9"/>
  <c r="AD467" i="9" s="1"/>
  <c r="AB465" i="9"/>
  <c r="AA465" i="9"/>
  <c r="Z465" i="9"/>
  <c r="Y465" i="9"/>
  <c r="X465" i="9"/>
  <c r="W465" i="9"/>
  <c r="V465" i="9"/>
  <c r="U465" i="9"/>
  <c r="T465" i="9"/>
  <c r="J465" i="9"/>
  <c r="F465" i="9"/>
  <c r="AD465" i="9" s="1"/>
  <c r="AB464" i="9"/>
  <c r="AA464" i="9"/>
  <c r="Z464" i="9"/>
  <c r="Y464" i="9"/>
  <c r="X464" i="9"/>
  <c r="W464" i="9"/>
  <c r="V464" i="9"/>
  <c r="U464" i="9"/>
  <c r="T464" i="9"/>
  <c r="J464" i="9"/>
  <c r="F464" i="9"/>
  <c r="AD464" i="9" s="1"/>
  <c r="AB463" i="9"/>
  <c r="AA463" i="9"/>
  <c r="Z463" i="9"/>
  <c r="Y463" i="9"/>
  <c r="X463" i="9"/>
  <c r="W463" i="9"/>
  <c r="V463" i="9"/>
  <c r="U463" i="9"/>
  <c r="T463" i="9"/>
  <c r="J463" i="9"/>
  <c r="F463" i="9"/>
  <c r="AD463" i="9" s="1"/>
  <c r="AB462" i="9"/>
  <c r="AA462" i="9"/>
  <c r="Z462" i="9"/>
  <c r="AE462" i="9" s="1"/>
  <c r="Y462" i="9"/>
  <c r="X462" i="9"/>
  <c r="W462" i="9"/>
  <c r="V462" i="9"/>
  <c r="U462" i="9"/>
  <c r="T462" i="9"/>
  <c r="J462" i="9"/>
  <c r="F462" i="9"/>
  <c r="AD462" i="9" s="1"/>
  <c r="AB461" i="9"/>
  <c r="AA461" i="9"/>
  <c r="Z461" i="9"/>
  <c r="Y461" i="9"/>
  <c r="X461" i="9"/>
  <c r="W461" i="9"/>
  <c r="V461" i="9"/>
  <c r="U461" i="9"/>
  <c r="T461" i="9"/>
  <c r="J461" i="9"/>
  <c r="F461" i="9"/>
  <c r="AD461" i="9" s="1"/>
  <c r="AB460" i="9"/>
  <c r="AA460" i="9"/>
  <c r="Z460" i="9"/>
  <c r="Y460" i="9"/>
  <c r="X460" i="9"/>
  <c r="W460" i="9"/>
  <c r="V460" i="9"/>
  <c r="U460" i="9"/>
  <c r="T460" i="9"/>
  <c r="J460" i="9"/>
  <c r="F460" i="9"/>
  <c r="AD460" i="9" s="1"/>
  <c r="AB449" i="9"/>
  <c r="AA449" i="9"/>
  <c r="Z449" i="9"/>
  <c r="Y449" i="9"/>
  <c r="X449" i="9"/>
  <c r="W449" i="9"/>
  <c r="V449" i="9"/>
  <c r="U449" i="9"/>
  <c r="T449" i="9"/>
  <c r="J449" i="9"/>
  <c r="F449" i="9"/>
  <c r="AD449" i="9" s="1"/>
  <c r="AB448" i="9"/>
  <c r="AA448" i="9"/>
  <c r="Z448" i="9"/>
  <c r="Y448" i="9"/>
  <c r="X448" i="9"/>
  <c r="W448" i="9"/>
  <c r="V448" i="9"/>
  <c r="U448" i="9"/>
  <c r="T448" i="9"/>
  <c r="J448" i="9"/>
  <c r="F448" i="9"/>
  <c r="AD448" i="9" s="1"/>
  <c r="AB447" i="9"/>
  <c r="AA447" i="9"/>
  <c r="Z447" i="9"/>
  <c r="Y447" i="9"/>
  <c r="X447" i="9"/>
  <c r="W447" i="9"/>
  <c r="V447" i="9"/>
  <c r="U447" i="9"/>
  <c r="T447" i="9"/>
  <c r="J447" i="9"/>
  <c r="F447" i="9"/>
  <c r="AD447" i="9" s="1"/>
  <c r="AB446" i="9"/>
  <c r="AA446" i="9"/>
  <c r="Z446" i="9"/>
  <c r="Y446" i="9"/>
  <c r="X446" i="9"/>
  <c r="W446" i="9"/>
  <c r="V446" i="9"/>
  <c r="U446" i="9"/>
  <c r="T446" i="9"/>
  <c r="J446" i="9"/>
  <c r="F446" i="9"/>
  <c r="AD446" i="9" s="1"/>
  <c r="AB445" i="9"/>
  <c r="AA445" i="9"/>
  <c r="Z445" i="9"/>
  <c r="Y445" i="9"/>
  <c r="X445" i="9"/>
  <c r="W445" i="9"/>
  <c r="V445" i="9"/>
  <c r="U445" i="9"/>
  <c r="T445" i="9"/>
  <c r="J445" i="9"/>
  <c r="F445" i="9"/>
  <c r="AD445" i="9" s="1"/>
  <c r="AB444" i="9"/>
  <c r="AA444" i="9"/>
  <c r="Z444" i="9"/>
  <c r="Y444" i="9"/>
  <c r="X444" i="9"/>
  <c r="W444" i="9"/>
  <c r="V444" i="9"/>
  <c r="U444" i="9"/>
  <c r="T444" i="9"/>
  <c r="J444" i="9"/>
  <c r="F444" i="9"/>
  <c r="AD444" i="9" s="1"/>
  <c r="AB443" i="9"/>
  <c r="AG443" i="9" s="1"/>
  <c r="AA443" i="9"/>
  <c r="Z443" i="9"/>
  <c r="Y443" i="9"/>
  <c r="X443" i="9"/>
  <c r="W443" i="9"/>
  <c r="V443" i="9"/>
  <c r="U443" i="9"/>
  <c r="T443" i="9"/>
  <c r="J443" i="9"/>
  <c r="F443" i="9"/>
  <c r="AD443" i="9" s="1"/>
  <c r="AB442" i="9"/>
  <c r="AA442" i="9"/>
  <c r="AF442" i="9" s="1"/>
  <c r="Z442" i="9"/>
  <c r="Y442" i="9"/>
  <c r="X442" i="9"/>
  <c r="W442" i="9"/>
  <c r="V442" i="9"/>
  <c r="U442" i="9"/>
  <c r="T442" i="9"/>
  <c r="J442" i="9"/>
  <c r="F442" i="9"/>
  <c r="AD442" i="9" s="1"/>
  <c r="AB441" i="9"/>
  <c r="AA441" i="9"/>
  <c r="Z441" i="9"/>
  <c r="Y441" i="9"/>
  <c r="X441" i="9"/>
  <c r="W441" i="9"/>
  <c r="V441" i="9"/>
  <c r="U441" i="9"/>
  <c r="T441" i="9"/>
  <c r="J441" i="9"/>
  <c r="F441" i="9"/>
  <c r="AD441" i="9" s="1"/>
  <c r="AB439" i="9"/>
  <c r="AA439" i="9"/>
  <c r="Z439" i="9"/>
  <c r="Y439" i="9"/>
  <c r="X439" i="9"/>
  <c r="W439" i="9"/>
  <c r="V439" i="9"/>
  <c r="U439" i="9"/>
  <c r="T439" i="9"/>
  <c r="J439" i="9"/>
  <c r="F439" i="9"/>
  <c r="AD439" i="9" s="1"/>
  <c r="AB438" i="9"/>
  <c r="AA438" i="9"/>
  <c r="Z438" i="9"/>
  <c r="Y438" i="9"/>
  <c r="X438" i="9"/>
  <c r="W438" i="9"/>
  <c r="V438" i="9"/>
  <c r="U438" i="9"/>
  <c r="T438" i="9"/>
  <c r="J438" i="9"/>
  <c r="F438" i="9"/>
  <c r="AD438" i="9" s="1"/>
  <c r="AB437" i="9"/>
  <c r="AA437" i="9"/>
  <c r="Z437" i="9"/>
  <c r="Y437" i="9"/>
  <c r="X437" i="9"/>
  <c r="W437" i="9"/>
  <c r="V437" i="9"/>
  <c r="U437" i="9"/>
  <c r="T437" i="9"/>
  <c r="J437" i="9"/>
  <c r="F437" i="9"/>
  <c r="AD437" i="9" s="1"/>
  <c r="AB436" i="9"/>
  <c r="AA436" i="9"/>
  <c r="Z436" i="9"/>
  <c r="Y436" i="9"/>
  <c r="X436" i="9"/>
  <c r="W436" i="9"/>
  <c r="V436" i="9"/>
  <c r="U436" i="9"/>
  <c r="T436" i="9"/>
  <c r="J436" i="9"/>
  <c r="F436" i="9"/>
  <c r="AD436" i="9" s="1"/>
  <c r="AB435" i="9"/>
  <c r="AA435" i="9"/>
  <c r="Z435" i="9"/>
  <c r="Y435" i="9"/>
  <c r="X435" i="9"/>
  <c r="W435" i="9"/>
  <c r="V435" i="9"/>
  <c r="U435" i="9"/>
  <c r="T435" i="9"/>
  <c r="J435" i="9"/>
  <c r="F435" i="9"/>
  <c r="AD435" i="9" s="1"/>
  <c r="AB434" i="9"/>
  <c r="AA434" i="9"/>
  <c r="Z434" i="9"/>
  <c r="Y434" i="9"/>
  <c r="X434" i="9"/>
  <c r="W434" i="9"/>
  <c r="V434" i="9"/>
  <c r="U434" i="9"/>
  <c r="T434" i="9"/>
  <c r="J434" i="9"/>
  <c r="F434" i="9"/>
  <c r="AD434" i="9" s="1"/>
  <c r="AB421" i="9"/>
  <c r="AA421" i="9"/>
  <c r="Z421" i="9"/>
  <c r="X421" i="9"/>
  <c r="W421" i="9"/>
  <c r="U421" i="9"/>
  <c r="T421" i="9"/>
  <c r="J421" i="9"/>
  <c r="F421" i="9"/>
  <c r="AD421" i="9" s="1"/>
  <c r="AB420" i="9"/>
  <c r="AA420" i="9"/>
  <c r="Z420" i="9"/>
  <c r="X420" i="9"/>
  <c r="W420" i="9"/>
  <c r="U420" i="9"/>
  <c r="T420" i="9"/>
  <c r="J420" i="9"/>
  <c r="F420" i="9"/>
  <c r="AD420" i="9" s="1"/>
  <c r="AB418" i="9"/>
  <c r="AA418" i="9"/>
  <c r="Z418" i="9"/>
  <c r="X418" i="9"/>
  <c r="Y418" i="9" s="1"/>
  <c r="W418" i="9"/>
  <c r="U418" i="9"/>
  <c r="V418" i="9" s="1"/>
  <c r="T418" i="9"/>
  <c r="J418" i="9"/>
  <c r="F418" i="9"/>
  <c r="AD418" i="9" s="1"/>
  <c r="AB417" i="9"/>
  <c r="AA417" i="9"/>
  <c r="Z417" i="9"/>
  <c r="X417" i="9"/>
  <c r="W417" i="9"/>
  <c r="U417" i="9"/>
  <c r="T417" i="9"/>
  <c r="J417" i="9"/>
  <c r="F417" i="9"/>
  <c r="AD417" i="9" s="1"/>
  <c r="AB416" i="9"/>
  <c r="AA416" i="9"/>
  <c r="Z416" i="9"/>
  <c r="X416" i="9"/>
  <c r="W416" i="9"/>
  <c r="U416" i="9"/>
  <c r="T416" i="9"/>
  <c r="J416" i="9"/>
  <c r="F416" i="9"/>
  <c r="AD416" i="9" s="1"/>
  <c r="AB415" i="9"/>
  <c r="AA415" i="9"/>
  <c r="Z415" i="9"/>
  <c r="X415" i="9"/>
  <c r="W415" i="9"/>
  <c r="U415" i="9"/>
  <c r="T415" i="9"/>
  <c r="J415" i="9"/>
  <c r="F415" i="9"/>
  <c r="AD415" i="9" s="1"/>
  <c r="AD414" i="9"/>
  <c r="AB414" i="9"/>
  <c r="AA414" i="9"/>
  <c r="Z414" i="9"/>
  <c r="X414" i="9"/>
  <c r="Y414" i="9" s="1"/>
  <c r="W414" i="9"/>
  <c r="U414" i="9"/>
  <c r="T414" i="9"/>
  <c r="J414" i="9"/>
  <c r="F414" i="9"/>
  <c r="AB413" i="9"/>
  <c r="AA413" i="9"/>
  <c r="Z413" i="9"/>
  <c r="X413" i="9"/>
  <c r="W413" i="9"/>
  <c r="U413" i="9"/>
  <c r="T413" i="9"/>
  <c r="J413" i="9"/>
  <c r="F413" i="9"/>
  <c r="AD413" i="9" s="1"/>
  <c r="AB411" i="9"/>
  <c r="AA411" i="9"/>
  <c r="Z411" i="9"/>
  <c r="X411" i="9"/>
  <c r="W411" i="9"/>
  <c r="U411" i="9"/>
  <c r="T411" i="9"/>
  <c r="J411" i="9"/>
  <c r="F411" i="9"/>
  <c r="AD411" i="9" s="1"/>
  <c r="AB410" i="9"/>
  <c r="AA410" i="9"/>
  <c r="Z410" i="9"/>
  <c r="X410" i="9"/>
  <c r="Y410" i="9" s="1"/>
  <c r="W410" i="9"/>
  <c r="U410" i="9"/>
  <c r="T410" i="9"/>
  <c r="J410" i="9"/>
  <c r="F410" i="9"/>
  <c r="AD410" i="9" s="1"/>
  <c r="AB409" i="9"/>
  <c r="AA409" i="9"/>
  <c r="Z409" i="9"/>
  <c r="X409" i="9"/>
  <c r="W409" i="9"/>
  <c r="U409" i="9"/>
  <c r="T409" i="9"/>
  <c r="V409" i="9" s="1"/>
  <c r="J409" i="9"/>
  <c r="F409" i="9"/>
  <c r="AD409" i="9" s="1"/>
  <c r="AB408" i="9"/>
  <c r="AA408" i="9"/>
  <c r="Z408" i="9"/>
  <c r="X408" i="9"/>
  <c r="W408" i="9"/>
  <c r="U408" i="9"/>
  <c r="T408" i="9"/>
  <c r="J408" i="9"/>
  <c r="F408" i="9"/>
  <c r="AD408" i="9" s="1"/>
  <c r="AB407" i="9"/>
  <c r="AA407" i="9"/>
  <c r="Z407" i="9"/>
  <c r="X407" i="9"/>
  <c r="W407" i="9"/>
  <c r="U407" i="9"/>
  <c r="T407" i="9"/>
  <c r="J407" i="9"/>
  <c r="F407" i="9"/>
  <c r="AD407" i="9" s="1"/>
  <c r="AB406" i="9"/>
  <c r="AA406" i="9"/>
  <c r="Z406" i="9"/>
  <c r="X406" i="9"/>
  <c r="W406" i="9"/>
  <c r="U406" i="9"/>
  <c r="T406" i="9"/>
  <c r="J406" i="9"/>
  <c r="F406" i="9"/>
  <c r="AD406" i="9" s="1"/>
  <c r="AB395" i="9"/>
  <c r="AA395" i="9"/>
  <c r="Z395" i="9"/>
  <c r="X395" i="9"/>
  <c r="W395" i="9"/>
  <c r="U395" i="9"/>
  <c r="T395" i="9"/>
  <c r="J395" i="9"/>
  <c r="F395" i="9"/>
  <c r="AD395" i="9" s="1"/>
  <c r="AB394" i="9"/>
  <c r="AA394" i="9"/>
  <c r="Z394" i="9"/>
  <c r="X394" i="9"/>
  <c r="Y394" i="9" s="1"/>
  <c r="W394" i="9"/>
  <c r="U394" i="9"/>
  <c r="T394" i="9"/>
  <c r="J394" i="9"/>
  <c r="F394" i="9"/>
  <c r="AD394" i="9" s="1"/>
  <c r="AB393" i="9"/>
  <c r="AA393" i="9"/>
  <c r="Z393" i="9"/>
  <c r="X393" i="9"/>
  <c r="W393" i="9"/>
  <c r="U393" i="9"/>
  <c r="T393" i="9"/>
  <c r="J393" i="9"/>
  <c r="F393" i="9"/>
  <c r="AD393" i="9" s="1"/>
  <c r="AD392" i="9"/>
  <c r="AB392" i="9"/>
  <c r="AA392" i="9"/>
  <c r="Z392" i="9"/>
  <c r="X392" i="9"/>
  <c r="W392" i="9"/>
  <c r="U392" i="9"/>
  <c r="T392" i="9"/>
  <c r="J392" i="9"/>
  <c r="F392" i="9"/>
  <c r="AB391" i="9"/>
  <c r="AA391" i="9"/>
  <c r="Z391" i="9"/>
  <c r="X391" i="9"/>
  <c r="W391" i="9"/>
  <c r="U391" i="9"/>
  <c r="T391" i="9"/>
  <c r="J391" i="9"/>
  <c r="F391" i="9"/>
  <c r="AD391" i="9" s="1"/>
  <c r="AB390" i="9"/>
  <c r="AA390" i="9"/>
  <c r="Z390" i="9"/>
  <c r="X390" i="9"/>
  <c r="W390" i="9"/>
  <c r="U390" i="9"/>
  <c r="T390" i="9"/>
  <c r="J390" i="9"/>
  <c r="F390" i="9"/>
  <c r="AD390" i="9" s="1"/>
  <c r="AB389" i="9"/>
  <c r="AA389" i="9"/>
  <c r="Z389" i="9"/>
  <c r="X389" i="9"/>
  <c r="W389" i="9"/>
  <c r="U389" i="9"/>
  <c r="T389" i="9"/>
  <c r="J389" i="9"/>
  <c r="F389" i="9"/>
  <c r="AD389" i="9" s="1"/>
  <c r="AB388" i="9"/>
  <c r="AA388" i="9"/>
  <c r="Z388" i="9"/>
  <c r="X388" i="9"/>
  <c r="W388" i="9"/>
  <c r="U388" i="9"/>
  <c r="V388" i="9" s="1"/>
  <c r="T388" i="9"/>
  <c r="J388" i="9"/>
  <c r="F388" i="9"/>
  <c r="AD388" i="9" s="1"/>
  <c r="AB387" i="9"/>
  <c r="AA387" i="9"/>
  <c r="Z387" i="9"/>
  <c r="X387" i="9"/>
  <c r="Y387" i="9" s="1"/>
  <c r="W387" i="9"/>
  <c r="U387" i="9"/>
  <c r="T387" i="9"/>
  <c r="J387" i="9"/>
  <c r="F387" i="9"/>
  <c r="AD387" i="9" s="1"/>
  <c r="AB385" i="9"/>
  <c r="AA385" i="9"/>
  <c r="Z385" i="9"/>
  <c r="X385" i="9"/>
  <c r="W385" i="9"/>
  <c r="U385" i="9"/>
  <c r="V385" i="9" s="1"/>
  <c r="T385" i="9"/>
  <c r="J385" i="9"/>
  <c r="F385" i="9"/>
  <c r="AD385" i="9" s="1"/>
  <c r="AB384" i="9"/>
  <c r="AA384" i="9"/>
  <c r="Z384" i="9"/>
  <c r="X384" i="9"/>
  <c r="W384" i="9"/>
  <c r="U384" i="9"/>
  <c r="V384" i="9" s="1"/>
  <c r="T384" i="9"/>
  <c r="J384" i="9"/>
  <c r="F384" i="9"/>
  <c r="AD384" i="9" s="1"/>
  <c r="AB383" i="9"/>
  <c r="AA383" i="9"/>
  <c r="Z383" i="9"/>
  <c r="X383" i="9"/>
  <c r="Y383" i="9" s="1"/>
  <c r="W383" i="9"/>
  <c r="U383" i="9"/>
  <c r="T383" i="9"/>
  <c r="J383" i="9"/>
  <c r="F383" i="9"/>
  <c r="AD383" i="9" s="1"/>
  <c r="AB382" i="9"/>
  <c r="AA382" i="9"/>
  <c r="Z382" i="9"/>
  <c r="X382" i="9"/>
  <c r="W382" i="9"/>
  <c r="U382" i="9"/>
  <c r="T382" i="9"/>
  <c r="J382" i="9"/>
  <c r="F382" i="9"/>
  <c r="AD382" i="9" s="1"/>
  <c r="AB381" i="9"/>
  <c r="AA381" i="9"/>
  <c r="Z381" i="9"/>
  <c r="X381" i="9"/>
  <c r="W381" i="9"/>
  <c r="U381" i="9"/>
  <c r="T381" i="9"/>
  <c r="J381" i="9"/>
  <c r="F381" i="9"/>
  <c r="AD381" i="9" s="1"/>
  <c r="AB380" i="9"/>
  <c r="AA380" i="9"/>
  <c r="Z380" i="9"/>
  <c r="X380" i="9"/>
  <c r="W380" i="9"/>
  <c r="U380" i="9"/>
  <c r="T380" i="9"/>
  <c r="J380" i="9"/>
  <c r="F380" i="9"/>
  <c r="AD380" i="9" s="1"/>
  <c r="AB369" i="9"/>
  <c r="AA369" i="9"/>
  <c r="Z369" i="9"/>
  <c r="Y369" i="9"/>
  <c r="X369" i="9"/>
  <c r="W369" i="9"/>
  <c r="V369" i="9"/>
  <c r="U369" i="9"/>
  <c r="T369" i="9"/>
  <c r="J369" i="9"/>
  <c r="F369" i="9"/>
  <c r="AD369" i="9" s="1"/>
  <c r="AB368" i="9"/>
  <c r="AA368" i="9"/>
  <c r="Z368" i="9"/>
  <c r="Y368" i="9"/>
  <c r="X368" i="9"/>
  <c r="W368" i="9"/>
  <c r="V368" i="9"/>
  <c r="U368" i="9"/>
  <c r="T368" i="9"/>
  <c r="J368" i="9"/>
  <c r="F368" i="9"/>
  <c r="AD368" i="9" s="1"/>
  <c r="AB367" i="9"/>
  <c r="AA367" i="9"/>
  <c r="Z367" i="9"/>
  <c r="Y367" i="9"/>
  <c r="X367" i="9"/>
  <c r="W367" i="9"/>
  <c r="V367" i="9"/>
  <c r="U367" i="9"/>
  <c r="T367" i="9"/>
  <c r="J367" i="9"/>
  <c r="F367" i="9"/>
  <c r="AD367" i="9" s="1"/>
  <c r="AB366" i="9"/>
  <c r="AA366" i="9"/>
  <c r="Z366" i="9"/>
  <c r="Y366" i="9"/>
  <c r="X366" i="9"/>
  <c r="W366" i="9"/>
  <c r="V366" i="9"/>
  <c r="U366" i="9"/>
  <c r="T366" i="9"/>
  <c r="J366" i="9"/>
  <c r="F366" i="9"/>
  <c r="AD366" i="9" s="1"/>
  <c r="AB365" i="9"/>
  <c r="AA365" i="9"/>
  <c r="Z365" i="9"/>
  <c r="Y365" i="9"/>
  <c r="X365" i="9"/>
  <c r="W365" i="9"/>
  <c r="V365" i="9"/>
  <c r="U365" i="9"/>
  <c r="T365" i="9"/>
  <c r="J365" i="9"/>
  <c r="F365" i="9"/>
  <c r="AD365" i="9" s="1"/>
  <c r="AB364" i="9"/>
  <c r="AA364" i="9"/>
  <c r="Z364" i="9"/>
  <c r="Y364" i="9"/>
  <c r="X364" i="9"/>
  <c r="W364" i="9"/>
  <c r="V364" i="9"/>
  <c r="U364" i="9"/>
  <c r="T364" i="9"/>
  <c r="J364" i="9"/>
  <c r="F364" i="9"/>
  <c r="AD364" i="9" s="1"/>
  <c r="AB363" i="9"/>
  <c r="AA363" i="9"/>
  <c r="Z363" i="9"/>
  <c r="Y363" i="9"/>
  <c r="X363" i="9"/>
  <c r="W363" i="9"/>
  <c r="V363" i="9"/>
  <c r="U363" i="9"/>
  <c r="T363" i="9"/>
  <c r="J363" i="9"/>
  <c r="F363" i="9"/>
  <c r="AD363" i="9" s="1"/>
  <c r="AB362" i="9"/>
  <c r="AA362" i="9"/>
  <c r="Z362" i="9"/>
  <c r="Y362" i="9"/>
  <c r="X362" i="9"/>
  <c r="W362" i="9"/>
  <c r="V362" i="9"/>
  <c r="U362" i="9"/>
  <c r="T362" i="9"/>
  <c r="J362" i="9"/>
  <c r="F362" i="9"/>
  <c r="AD362" i="9" s="1"/>
  <c r="AB361" i="9"/>
  <c r="AA361" i="9"/>
  <c r="Z361" i="9"/>
  <c r="Y361" i="9"/>
  <c r="X361" i="9"/>
  <c r="W361" i="9"/>
  <c r="V361" i="9"/>
  <c r="U361" i="9"/>
  <c r="T361" i="9"/>
  <c r="J361" i="9"/>
  <c r="F361" i="9"/>
  <c r="AD361" i="9" s="1"/>
  <c r="AB358" i="9"/>
  <c r="AA358" i="9"/>
  <c r="Z358" i="9"/>
  <c r="Y358" i="9"/>
  <c r="X358" i="9"/>
  <c r="W358" i="9"/>
  <c r="V358" i="9"/>
  <c r="U358" i="9"/>
  <c r="T358" i="9"/>
  <c r="J358" i="9"/>
  <c r="F358" i="9"/>
  <c r="AD358" i="9" s="1"/>
  <c r="AB357" i="9"/>
  <c r="AA357" i="9"/>
  <c r="Z357" i="9"/>
  <c r="Y357" i="9"/>
  <c r="X357" i="9"/>
  <c r="W357" i="9"/>
  <c r="V357" i="9"/>
  <c r="U357" i="9"/>
  <c r="T357" i="9"/>
  <c r="J357" i="9"/>
  <c r="F357" i="9"/>
  <c r="AD357" i="9" s="1"/>
  <c r="AB356" i="9"/>
  <c r="AA356" i="9"/>
  <c r="Z356" i="9"/>
  <c r="Y356" i="9"/>
  <c r="X356" i="9"/>
  <c r="W356" i="9"/>
  <c r="V356" i="9"/>
  <c r="U356" i="9"/>
  <c r="T356" i="9"/>
  <c r="J356" i="9"/>
  <c r="F356" i="9"/>
  <c r="AD356" i="9" s="1"/>
  <c r="AB355" i="9"/>
  <c r="AA355" i="9"/>
  <c r="Z355" i="9"/>
  <c r="Y355" i="9"/>
  <c r="X355" i="9"/>
  <c r="W355" i="9"/>
  <c r="V355" i="9"/>
  <c r="U355" i="9"/>
  <c r="T355" i="9"/>
  <c r="J355" i="9"/>
  <c r="F355" i="9"/>
  <c r="AD355" i="9" s="1"/>
  <c r="AB354" i="9"/>
  <c r="AA354" i="9"/>
  <c r="Z354" i="9"/>
  <c r="Y354" i="9"/>
  <c r="X354" i="9"/>
  <c r="W354" i="9"/>
  <c r="V354" i="9"/>
  <c r="U354" i="9"/>
  <c r="T354" i="9"/>
  <c r="J354" i="9"/>
  <c r="F354" i="9"/>
  <c r="AD354" i="9" s="1"/>
  <c r="AB343" i="9"/>
  <c r="AA343" i="9"/>
  <c r="Z343" i="9"/>
  <c r="Y343" i="9"/>
  <c r="X343" i="9"/>
  <c r="W343" i="9"/>
  <c r="V343" i="9"/>
  <c r="U343" i="9"/>
  <c r="T343" i="9"/>
  <c r="J343" i="9"/>
  <c r="F343" i="9"/>
  <c r="AD343" i="9" s="1"/>
  <c r="AB341" i="9"/>
  <c r="AA341" i="9"/>
  <c r="Z341" i="9"/>
  <c r="Y341" i="9"/>
  <c r="X341" i="9"/>
  <c r="W341" i="9"/>
  <c r="V341" i="9"/>
  <c r="U341" i="9"/>
  <c r="T341" i="9"/>
  <c r="J341" i="9"/>
  <c r="F341" i="9"/>
  <c r="AD341" i="9" s="1"/>
  <c r="AB340" i="9"/>
  <c r="AA340" i="9"/>
  <c r="Z340" i="9"/>
  <c r="Y340" i="9"/>
  <c r="X340" i="9"/>
  <c r="W340" i="9"/>
  <c r="V340" i="9"/>
  <c r="U340" i="9"/>
  <c r="T340" i="9"/>
  <c r="J340" i="9"/>
  <c r="F340" i="9"/>
  <c r="AD340" i="9" s="1"/>
  <c r="AB339" i="9"/>
  <c r="AA339" i="9"/>
  <c r="Z339" i="9"/>
  <c r="Y339" i="9"/>
  <c r="X339" i="9"/>
  <c r="W339" i="9"/>
  <c r="V339" i="9"/>
  <c r="U339" i="9"/>
  <c r="T339" i="9"/>
  <c r="J339" i="9"/>
  <c r="F339" i="9"/>
  <c r="AD339" i="9" s="1"/>
  <c r="AB338" i="9"/>
  <c r="AA338" i="9"/>
  <c r="Z338" i="9"/>
  <c r="Y338" i="9"/>
  <c r="X338" i="9"/>
  <c r="W338" i="9"/>
  <c r="V338" i="9"/>
  <c r="U338" i="9"/>
  <c r="T338" i="9"/>
  <c r="J338" i="9"/>
  <c r="F338" i="9"/>
  <c r="AD338" i="9" s="1"/>
  <c r="AB337" i="9"/>
  <c r="AG337" i="9" s="1"/>
  <c r="AA337" i="9"/>
  <c r="Z337" i="9"/>
  <c r="Y337" i="9"/>
  <c r="X337" i="9"/>
  <c r="W337" i="9"/>
  <c r="V337" i="9"/>
  <c r="U337" i="9"/>
  <c r="T337" i="9"/>
  <c r="J337" i="9"/>
  <c r="F337" i="9"/>
  <c r="AD337" i="9" s="1"/>
  <c r="AB336" i="9"/>
  <c r="AA336" i="9"/>
  <c r="Z336" i="9"/>
  <c r="Y336" i="9"/>
  <c r="X336" i="9"/>
  <c r="W336" i="9"/>
  <c r="V336" i="9"/>
  <c r="U336" i="9"/>
  <c r="T336" i="9"/>
  <c r="J336" i="9"/>
  <c r="F336" i="9"/>
  <c r="AD336" i="9" s="1"/>
  <c r="AB335" i="9"/>
  <c r="AA335" i="9"/>
  <c r="Z335" i="9"/>
  <c r="Y335" i="9"/>
  <c r="X335" i="9"/>
  <c r="W335" i="9"/>
  <c r="V335" i="9"/>
  <c r="U335" i="9"/>
  <c r="T335" i="9"/>
  <c r="J335" i="9"/>
  <c r="F335" i="9"/>
  <c r="AD335" i="9" s="1"/>
  <c r="AB333" i="9"/>
  <c r="AA333" i="9"/>
  <c r="AF333" i="9" s="1"/>
  <c r="Z333" i="9"/>
  <c r="Y333" i="9"/>
  <c r="X333" i="9"/>
  <c r="W333" i="9"/>
  <c r="V333" i="9"/>
  <c r="U333" i="9"/>
  <c r="T333" i="9"/>
  <c r="J333" i="9"/>
  <c r="F333" i="9"/>
  <c r="AD333" i="9" s="1"/>
  <c r="AB332" i="9"/>
  <c r="AA332" i="9"/>
  <c r="Z332" i="9"/>
  <c r="Y332" i="9"/>
  <c r="X332" i="9"/>
  <c r="W332" i="9"/>
  <c r="V332" i="9"/>
  <c r="U332" i="9"/>
  <c r="T332" i="9"/>
  <c r="J332" i="9"/>
  <c r="F332" i="9"/>
  <c r="AD332" i="9" s="1"/>
  <c r="AB331" i="9"/>
  <c r="AA331" i="9"/>
  <c r="Z331" i="9"/>
  <c r="Y331" i="9"/>
  <c r="X331" i="9"/>
  <c r="W331" i="9"/>
  <c r="V331" i="9"/>
  <c r="U331" i="9"/>
  <c r="T331" i="9"/>
  <c r="J331" i="9"/>
  <c r="F331" i="9"/>
  <c r="AD331" i="9" s="1"/>
  <c r="AB330" i="9"/>
  <c r="AA330" i="9"/>
  <c r="Z330" i="9"/>
  <c r="Y330" i="9"/>
  <c r="X330" i="9"/>
  <c r="W330" i="9"/>
  <c r="V330" i="9"/>
  <c r="U330" i="9"/>
  <c r="T330" i="9"/>
  <c r="J330" i="9"/>
  <c r="F330" i="9"/>
  <c r="AD330" i="9" s="1"/>
  <c r="AB329" i="9"/>
  <c r="AA329" i="9"/>
  <c r="Z329" i="9"/>
  <c r="Y329" i="9"/>
  <c r="X329" i="9"/>
  <c r="W329" i="9"/>
  <c r="V329" i="9"/>
  <c r="U329" i="9"/>
  <c r="T329" i="9"/>
  <c r="J329" i="9"/>
  <c r="F329" i="9"/>
  <c r="AD329" i="9" s="1"/>
  <c r="AB328" i="9"/>
  <c r="AA328" i="9"/>
  <c r="AF328" i="9" s="1"/>
  <c r="Z328" i="9"/>
  <c r="Y328" i="9"/>
  <c r="X328" i="9"/>
  <c r="W328" i="9"/>
  <c r="V328" i="9"/>
  <c r="U328" i="9"/>
  <c r="T328" i="9"/>
  <c r="J328" i="9"/>
  <c r="F328" i="9"/>
  <c r="AD328" i="9" s="1"/>
  <c r="AB312" i="9"/>
  <c r="AA312" i="9"/>
  <c r="Z312" i="9"/>
  <c r="Y312" i="9"/>
  <c r="X312" i="9"/>
  <c r="W312" i="9"/>
  <c r="V312" i="9"/>
  <c r="U312" i="9"/>
  <c r="T312" i="9"/>
  <c r="AB311" i="9"/>
  <c r="AA311" i="9"/>
  <c r="Z311" i="9"/>
  <c r="Y311" i="9"/>
  <c r="X311" i="9"/>
  <c r="W311" i="9"/>
  <c r="V311" i="9"/>
  <c r="U311" i="9"/>
  <c r="T311" i="9"/>
  <c r="AB310" i="9"/>
  <c r="AA310" i="9"/>
  <c r="Z310" i="9"/>
  <c r="Y310" i="9"/>
  <c r="X310" i="9"/>
  <c r="W310" i="9"/>
  <c r="V310" i="9"/>
  <c r="U310" i="9"/>
  <c r="T310" i="9"/>
  <c r="AB309" i="9"/>
  <c r="AA309" i="9"/>
  <c r="Z309" i="9"/>
  <c r="Y309" i="9"/>
  <c r="X309" i="9"/>
  <c r="W309" i="9"/>
  <c r="V309" i="9"/>
  <c r="U309" i="9"/>
  <c r="T309" i="9"/>
  <c r="AB308" i="9"/>
  <c r="AA308" i="9"/>
  <c r="Z308" i="9"/>
  <c r="Y308" i="9"/>
  <c r="X308" i="9"/>
  <c r="W308" i="9"/>
  <c r="V308" i="9"/>
  <c r="U308" i="9"/>
  <c r="T308" i="9"/>
  <c r="AB307" i="9"/>
  <c r="AA307" i="9"/>
  <c r="Z307" i="9"/>
  <c r="Y307" i="9"/>
  <c r="X307" i="9"/>
  <c r="W307" i="9"/>
  <c r="V307" i="9"/>
  <c r="U307" i="9"/>
  <c r="T307" i="9"/>
  <c r="AB306" i="9"/>
  <c r="AA306" i="9"/>
  <c r="Z306" i="9"/>
  <c r="Y306" i="9"/>
  <c r="X306" i="9"/>
  <c r="W306" i="9"/>
  <c r="V306" i="9"/>
  <c r="U306" i="9"/>
  <c r="T306" i="9"/>
  <c r="AB305" i="9"/>
  <c r="AA305" i="9"/>
  <c r="Z305" i="9"/>
  <c r="Y305" i="9"/>
  <c r="X305" i="9"/>
  <c r="W305" i="9"/>
  <c r="V305" i="9"/>
  <c r="U305" i="9"/>
  <c r="T305" i="9"/>
  <c r="AB304" i="9"/>
  <c r="AA304" i="9"/>
  <c r="Z304" i="9"/>
  <c r="Y304" i="9"/>
  <c r="X304" i="9"/>
  <c r="W304" i="9"/>
  <c r="V304" i="9"/>
  <c r="U304" i="9"/>
  <c r="T304" i="9"/>
  <c r="AB303" i="9"/>
  <c r="AA303" i="9"/>
  <c r="Z303" i="9"/>
  <c r="Y303" i="9"/>
  <c r="X303" i="9"/>
  <c r="W303" i="9"/>
  <c r="V303" i="9"/>
  <c r="U303" i="9"/>
  <c r="T303" i="9"/>
  <c r="AB302" i="9"/>
  <c r="AA302" i="9"/>
  <c r="Z302" i="9"/>
  <c r="Y302" i="9"/>
  <c r="X302" i="9"/>
  <c r="W302" i="9"/>
  <c r="V302" i="9"/>
  <c r="U302" i="9"/>
  <c r="T302" i="9"/>
  <c r="AB301" i="9"/>
  <c r="AA301" i="9"/>
  <c r="Z301" i="9"/>
  <c r="Y301" i="9"/>
  <c r="X301" i="9"/>
  <c r="W301" i="9"/>
  <c r="V301" i="9"/>
  <c r="U301" i="9"/>
  <c r="T301" i="9"/>
  <c r="AB300" i="9"/>
  <c r="AA300" i="9"/>
  <c r="Z300" i="9"/>
  <c r="Y300" i="9"/>
  <c r="X300" i="9"/>
  <c r="W300" i="9"/>
  <c r="V300" i="9"/>
  <c r="U300" i="9"/>
  <c r="T300" i="9"/>
  <c r="AB299" i="9"/>
  <c r="AA299" i="9"/>
  <c r="Z299" i="9"/>
  <c r="Y299" i="9"/>
  <c r="X299" i="9"/>
  <c r="W299" i="9"/>
  <c r="V299" i="9"/>
  <c r="U299" i="9"/>
  <c r="T299" i="9"/>
  <c r="AB298" i="9"/>
  <c r="AA298" i="9"/>
  <c r="Z298" i="9"/>
  <c r="Y298" i="9"/>
  <c r="X298" i="9"/>
  <c r="W298" i="9"/>
  <c r="V298" i="9"/>
  <c r="U298" i="9"/>
  <c r="T298" i="9"/>
  <c r="AB297" i="9"/>
  <c r="AA297" i="9"/>
  <c r="Z297" i="9"/>
  <c r="Y297" i="9"/>
  <c r="X297" i="9"/>
  <c r="W297" i="9"/>
  <c r="V297" i="9"/>
  <c r="U297" i="9"/>
  <c r="T297" i="9"/>
  <c r="AB286" i="9"/>
  <c r="AA286" i="9"/>
  <c r="Z286" i="9"/>
  <c r="Y286" i="9"/>
  <c r="X286" i="9"/>
  <c r="W286" i="9"/>
  <c r="V286" i="9"/>
  <c r="U286" i="9"/>
  <c r="T286" i="9"/>
  <c r="AB285" i="9"/>
  <c r="AA285" i="9"/>
  <c r="Z285" i="9"/>
  <c r="Y285" i="9"/>
  <c r="X285" i="9"/>
  <c r="W285" i="9"/>
  <c r="V285" i="9"/>
  <c r="U285" i="9"/>
  <c r="T285" i="9"/>
  <c r="AB284" i="9"/>
  <c r="AA284" i="9"/>
  <c r="Z284" i="9"/>
  <c r="Y284" i="9"/>
  <c r="X284" i="9"/>
  <c r="W284" i="9"/>
  <c r="V284" i="9"/>
  <c r="U284" i="9"/>
  <c r="T284" i="9"/>
  <c r="AB283" i="9"/>
  <c r="AA283" i="9"/>
  <c r="Z283" i="9"/>
  <c r="Y283" i="9"/>
  <c r="X283" i="9"/>
  <c r="W283" i="9"/>
  <c r="V283" i="9"/>
  <c r="U283" i="9"/>
  <c r="T283" i="9"/>
  <c r="AB282" i="9"/>
  <c r="AA282" i="9"/>
  <c r="Z282" i="9"/>
  <c r="Y282" i="9"/>
  <c r="X282" i="9"/>
  <c r="W282" i="9"/>
  <c r="V282" i="9"/>
  <c r="U282" i="9"/>
  <c r="T282" i="9"/>
  <c r="AB281" i="9"/>
  <c r="AA281" i="9"/>
  <c r="Z281" i="9"/>
  <c r="Y281" i="9"/>
  <c r="X281" i="9"/>
  <c r="W281" i="9"/>
  <c r="V281" i="9"/>
  <c r="U281" i="9"/>
  <c r="T281" i="9"/>
  <c r="AB280" i="9"/>
  <c r="AA280" i="9"/>
  <c r="Z280" i="9"/>
  <c r="Y280" i="9"/>
  <c r="X280" i="9"/>
  <c r="W280" i="9"/>
  <c r="V280" i="9"/>
  <c r="U280" i="9"/>
  <c r="T280" i="9"/>
  <c r="AB279" i="9"/>
  <c r="AA279" i="9"/>
  <c r="Z279" i="9"/>
  <c r="Y279" i="9"/>
  <c r="X279" i="9"/>
  <c r="W279" i="9"/>
  <c r="V279" i="9"/>
  <c r="U279" i="9"/>
  <c r="T279" i="9"/>
  <c r="AB278" i="9"/>
  <c r="AA278" i="9"/>
  <c r="Z278" i="9"/>
  <c r="Y278" i="9"/>
  <c r="X278" i="9"/>
  <c r="W278" i="9"/>
  <c r="V278" i="9"/>
  <c r="U278" i="9"/>
  <c r="T278" i="9"/>
  <c r="AB277" i="9"/>
  <c r="AA277" i="9"/>
  <c r="Z277" i="9"/>
  <c r="Y277" i="9"/>
  <c r="X277" i="9"/>
  <c r="W277" i="9"/>
  <c r="V277" i="9"/>
  <c r="U277" i="9"/>
  <c r="T277" i="9"/>
  <c r="AB276" i="9"/>
  <c r="AA276" i="9"/>
  <c r="Z276" i="9"/>
  <c r="Y276" i="9"/>
  <c r="X276" i="9"/>
  <c r="W276" i="9"/>
  <c r="V276" i="9"/>
  <c r="U276" i="9"/>
  <c r="T276" i="9"/>
  <c r="AB275" i="9"/>
  <c r="AA275" i="9"/>
  <c r="Z275" i="9"/>
  <c r="Y275" i="9"/>
  <c r="X275" i="9"/>
  <c r="W275" i="9"/>
  <c r="V275" i="9"/>
  <c r="U275" i="9"/>
  <c r="T275" i="9"/>
  <c r="AB274" i="9"/>
  <c r="AA274" i="9"/>
  <c r="Z274" i="9"/>
  <c r="Y274" i="9"/>
  <c r="X274" i="9"/>
  <c r="W274" i="9"/>
  <c r="V274" i="9"/>
  <c r="U274" i="9"/>
  <c r="T274" i="9"/>
  <c r="AB273" i="9"/>
  <c r="AA273" i="9"/>
  <c r="Z273" i="9"/>
  <c r="Y273" i="9"/>
  <c r="X273" i="9"/>
  <c r="W273" i="9"/>
  <c r="V273" i="9"/>
  <c r="U273" i="9"/>
  <c r="T273" i="9"/>
  <c r="AB272" i="9"/>
  <c r="AA272" i="9"/>
  <c r="Z272" i="9"/>
  <c r="Y272" i="9"/>
  <c r="X272" i="9"/>
  <c r="W272" i="9"/>
  <c r="V272" i="9"/>
  <c r="U272" i="9"/>
  <c r="T272" i="9"/>
  <c r="AB271" i="9"/>
  <c r="AA271" i="9"/>
  <c r="Z271" i="9"/>
  <c r="Y271" i="9"/>
  <c r="X271" i="9"/>
  <c r="W271" i="9"/>
  <c r="V271" i="9"/>
  <c r="U271" i="9"/>
  <c r="T271" i="9"/>
  <c r="AB260" i="9"/>
  <c r="AA260" i="9"/>
  <c r="Z260" i="9"/>
  <c r="Y260" i="9"/>
  <c r="X260" i="9"/>
  <c r="W260" i="9"/>
  <c r="V260" i="9"/>
  <c r="U260" i="9"/>
  <c r="T260" i="9"/>
  <c r="AB259" i="9"/>
  <c r="AA259" i="9"/>
  <c r="Z259" i="9"/>
  <c r="Y259" i="9"/>
  <c r="X259" i="9"/>
  <c r="W259" i="9"/>
  <c r="V259" i="9"/>
  <c r="U259" i="9"/>
  <c r="T259" i="9"/>
  <c r="AB258" i="9"/>
  <c r="AA258" i="9"/>
  <c r="Z258" i="9"/>
  <c r="Y258" i="9"/>
  <c r="X258" i="9"/>
  <c r="W258" i="9"/>
  <c r="V258" i="9"/>
  <c r="U258" i="9"/>
  <c r="T258" i="9"/>
  <c r="AB257" i="9"/>
  <c r="AA257" i="9"/>
  <c r="Z257" i="9"/>
  <c r="Y257" i="9"/>
  <c r="X257" i="9"/>
  <c r="W257" i="9"/>
  <c r="V257" i="9"/>
  <c r="U257" i="9"/>
  <c r="T257" i="9"/>
  <c r="AB256" i="9"/>
  <c r="AA256" i="9"/>
  <c r="Z256" i="9"/>
  <c r="Y256" i="9"/>
  <c r="X256" i="9"/>
  <c r="W256" i="9"/>
  <c r="V256" i="9"/>
  <c r="U256" i="9"/>
  <c r="T256" i="9"/>
  <c r="AB255" i="9"/>
  <c r="AA255" i="9"/>
  <c r="Z255" i="9"/>
  <c r="Y255" i="9"/>
  <c r="X255" i="9"/>
  <c r="W255" i="9"/>
  <c r="V255" i="9"/>
  <c r="U255" i="9"/>
  <c r="T255" i="9"/>
  <c r="AB254" i="9"/>
  <c r="AA254" i="9"/>
  <c r="Z254" i="9"/>
  <c r="Y254" i="9"/>
  <c r="X254" i="9"/>
  <c r="W254" i="9"/>
  <c r="V254" i="9"/>
  <c r="U254" i="9"/>
  <c r="T254" i="9"/>
  <c r="AB253" i="9"/>
  <c r="AA253" i="9"/>
  <c r="Z253" i="9"/>
  <c r="Y253" i="9"/>
  <c r="X253" i="9"/>
  <c r="W253" i="9"/>
  <c r="V253" i="9"/>
  <c r="U253" i="9"/>
  <c r="T253" i="9"/>
  <c r="AB252" i="9"/>
  <c r="AA252" i="9"/>
  <c r="Z252" i="9"/>
  <c r="Y252" i="9"/>
  <c r="X252" i="9"/>
  <c r="W252" i="9"/>
  <c r="V252" i="9"/>
  <c r="U252" i="9"/>
  <c r="T252" i="9"/>
  <c r="AB251" i="9"/>
  <c r="AA251" i="9"/>
  <c r="Z251" i="9"/>
  <c r="Y251" i="9"/>
  <c r="X251" i="9"/>
  <c r="W251" i="9"/>
  <c r="V251" i="9"/>
  <c r="U251" i="9"/>
  <c r="T251" i="9"/>
  <c r="AB250" i="9"/>
  <c r="AA250" i="9"/>
  <c r="Z250" i="9"/>
  <c r="Y250" i="9"/>
  <c r="X250" i="9"/>
  <c r="W250" i="9"/>
  <c r="V250" i="9"/>
  <c r="U250" i="9"/>
  <c r="T250" i="9"/>
  <c r="AB249" i="9"/>
  <c r="AA249" i="9"/>
  <c r="Z249" i="9"/>
  <c r="Y249" i="9"/>
  <c r="X249" i="9"/>
  <c r="W249" i="9"/>
  <c r="V249" i="9"/>
  <c r="U249" i="9"/>
  <c r="T249" i="9"/>
  <c r="AB248" i="9"/>
  <c r="AA248" i="9"/>
  <c r="Z248" i="9"/>
  <c r="Y248" i="9"/>
  <c r="X248" i="9"/>
  <c r="W248" i="9"/>
  <c r="V248" i="9"/>
  <c r="U248" i="9"/>
  <c r="T248" i="9"/>
  <c r="AB247" i="9"/>
  <c r="AA247" i="9"/>
  <c r="Z247" i="9"/>
  <c r="Y247" i="9"/>
  <c r="X247" i="9"/>
  <c r="W247" i="9"/>
  <c r="V247" i="9"/>
  <c r="U247" i="9"/>
  <c r="T247" i="9"/>
  <c r="AB246" i="9"/>
  <c r="AA246" i="9"/>
  <c r="Z246" i="9"/>
  <c r="Y246" i="9"/>
  <c r="X246" i="9"/>
  <c r="W246" i="9"/>
  <c r="V246" i="9"/>
  <c r="U246" i="9"/>
  <c r="T246" i="9"/>
  <c r="AB245" i="9"/>
  <c r="AA245" i="9"/>
  <c r="Z245" i="9"/>
  <c r="Y245" i="9"/>
  <c r="X245" i="9"/>
  <c r="W245" i="9"/>
  <c r="V245" i="9"/>
  <c r="U245" i="9"/>
  <c r="T245" i="9"/>
  <c r="AB234" i="9"/>
  <c r="AA234" i="9"/>
  <c r="Z234" i="9"/>
  <c r="AB233" i="9"/>
  <c r="AA233" i="9"/>
  <c r="Z233" i="9"/>
  <c r="AB232" i="9"/>
  <c r="AA232" i="9"/>
  <c r="Z232" i="9"/>
  <c r="AB231" i="9"/>
  <c r="AA231" i="9"/>
  <c r="Z231" i="9"/>
  <c r="AB230" i="9"/>
  <c r="AA230" i="9"/>
  <c r="Z230" i="9"/>
  <c r="AB229" i="9"/>
  <c r="AA229" i="9"/>
  <c r="Z229" i="9"/>
  <c r="AB228" i="9"/>
  <c r="AA228" i="9"/>
  <c r="Z228" i="9"/>
  <c r="AB227" i="9"/>
  <c r="AA227" i="9"/>
  <c r="Z227" i="9"/>
  <c r="AB226" i="9"/>
  <c r="AA226" i="9"/>
  <c r="Z226" i="9"/>
  <c r="AB225" i="9"/>
  <c r="AA225" i="9"/>
  <c r="Z225" i="9"/>
  <c r="AB224" i="9"/>
  <c r="AA224" i="9"/>
  <c r="Z224" i="9"/>
  <c r="AB223" i="9"/>
  <c r="AA223" i="9"/>
  <c r="Z223" i="9"/>
  <c r="AB222" i="9"/>
  <c r="AA222" i="9"/>
  <c r="Z222" i="9"/>
  <c r="AB221" i="9"/>
  <c r="AA221" i="9"/>
  <c r="Z221" i="9"/>
  <c r="AB220" i="9"/>
  <c r="AA220" i="9"/>
  <c r="Z220" i="9"/>
  <c r="AB219" i="9"/>
  <c r="AA219" i="9"/>
  <c r="Z219" i="9"/>
  <c r="Y234" i="9"/>
  <c r="X234" i="9"/>
  <c r="W234" i="9"/>
  <c r="Y233" i="9"/>
  <c r="X233" i="9"/>
  <c r="W233" i="9"/>
  <c r="Y232" i="9"/>
  <c r="X232" i="9"/>
  <c r="W232" i="9"/>
  <c r="Y231" i="9"/>
  <c r="X231" i="9"/>
  <c r="W231" i="9"/>
  <c r="Y230" i="9"/>
  <c r="X230" i="9"/>
  <c r="W230" i="9"/>
  <c r="Y229" i="9"/>
  <c r="X229" i="9"/>
  <c r="W229" i="9"/>
  <c r="Y228" i="9"/>
  <c r="X228" i="9"/>
  <c r="W228" i="9"/>
  <c r="Y227" i="9"/>
  <c r="X227" i="9"/>
  <c r="W227" i="9"/>
  <c r="Y226" i="9"/>
  <c r="X226" i="9"/>
  <c r="W226" i="9"/>
  <c r="Y225" i="9"/>
  <c r="X225" i="9"/>
  <c r="W225" i="9"/>
  <c r="Y224" i="9"/>
  <c r="X224" i="9"/>
  <c r="W224" i="9"/>
  <c r="Y223" i="9"/>
  <c r="X223" i="9"/>
  <c r="W223" i="9"/>
  <c r="Y222" i="9"/>
  <c r="X222" i="9"/>
  <c r="W222" i="9"/>
  <c r="Y221" i="9"/>
  <c r="X221" i="9"/>
  <c r="W221" i="9"/>
  <c r="Y220" i="9"/>
  <c r="X220" i="9"/>
  <c r="W220" i="9"/>
  <c r="Y219" i="9"/>
  <c r="X219" i="9"/>
  <c r="W219" i="9"/>
  <c r="V219" i="9"/>
  <c r="T220" i="9"/>
  <c r="U220" i="9"/>
  <c r="V220" i="9"/>
  <c r="T221" i="9"/>
  <c r="U221" i="9"/>
  <c r="V221" i="9"/>
  <c r="T222" i="9"/>
  <c r="U222" i="9"/>
  <c r="V222" i="9"/>
  <c r="T223" i="9"/>
  <c r="U223" i="9"/>
  <c r="V223" i="9"/>
  <c r="T224" i="9"/>
  <c r="U224" i="9"/>
  <c r="V224" i="9"/>
  <c r="T225" i="9"/>
  <c r="U225" i="9"/>
  <c r="V225" i="9"/>
  <c r="T226" i="9"/>
  <c r="U226" i="9"/>
  <c r="V226" i="9"/>
  <c r="T227" i="9"/>
  <c r="U227" i="9"/>
  <c r="V227" i="9"/>
  <c r="T228" i="9"/>
  <c r="U228" i="9"/>
  <c r="V228" i="9"/>
  <c r="T229" i="9"/>
  <c r="U229" i="9"/>
  <c r="V229" i="9"/>
  <c r="T230" i="9"/>
  <c r="U230" i="9"/>
  <c r="V230" i="9"/>
  <c r="T231" i="9"/>
  <c r="U231" i="9"/>
  <c r="V231" i="9"/>
  <c r="T232" i="9"/>
  <c r="U232" i="9"/>
  <c r="V232" i="9"/>
  <c r="T233" i="9"/>
  <c r="U233" i="9"/>
  <c r="V233" i="9"/>
  <c r="T234" i="9"/>
  <c r="U234" i="9"/>
  <c r="V234" i="9"/>
  <c r="U219" i="9"/>
  <c r="AF622" i="9" l="1"/>
  <c r="AE626" i="9"/>
  <c r="AF626" i="9"/>
  <c r="AE622" i="9"/>
  <c r="AG568" i="9"/>
  <c r="AF570" i="9"/>
  <c r="AE568" i="9"/>
  <c r="AG570" i="9"/>
  <c r="AE580" i="9"/>
  <c r="AF581" i="9"/>
  <c r="AF553" i="9"/>
  <c r="AF555" i="9"/>
  <c r="AG544" i="9"/>
  <c r="AF548" i="9"/>
  <c r="AE548" i="9"/>
  <c r="AG523" i="9"/>
  <c r="AG524" i="9"/>
  <c r="AG488" i="9"/>
  <c r="AF498" i="9"/>
  <c r="AF486" i="9"/>
  <c r="AF490" i="9"/>
  <c r="AG497" i="9"/>
  <c r="AG496" i="9"/>
  <c r="AE465" i="9"/>
  <c r="AE464" i="9"/>
  <c r="AF465" i="9"/>
  <c r="AE468" i="9"/>
  <c r="AG474" i="9"/>
  <c r="AF542" i="9"/>
  <c r="AE630" i="9"/>
  <c r="AF631" i="9"/>
  <c r="AF472" i="9"/>
  <c r="AF494" i="9"/>
  <c r="AE540" i="9"/>
  <c r="AF566" i="9"/>
  <c r="AF630" i="9"/>
  <c r="C640" i="9" s="1"/>
  <c r="AE520" i="9"/>
  <c r="AF552" i="9"/>
  <c r="AE467" i="9"/>
  <c r="AF468" i="9"/>
  <c r="AG469" i="9"/>
  <c r="G481" i="9" s="1"/>
  <c r="AE490" i="9"/>
  <c r="AG552" i="9"/>
  <c r="AG600" i="9"/>
  <c r="AE618" i="9"/>
  <c r="AF512" i="9"/>
  <c r="AG513" i="9"/>
  <c r="AE573" i="9"/>
  <c r="AF574" i="9"/>
  <c r="AG596" i="9"/>
  <c r="AE597" i="9"/>
  <c r="B612" i="9" s="1"/>
  <c r="AE604" i="9"/>
  <c r="AF460" i="9"/>
  <c r="AG490" i="9"/>
  <c r="AF524" i="9"/>
  <c r="AF573" i="9"/>
  <c r="AG574" i="9"/>
  <c r="AG594" i="9"/>
  <c r="AG623" i="9"/>
  <c r="AE571" i="9"/>
  <c r="AE593" i="9"/>
  <c r="AE594" i="9"/>
  <c r="AF596" i="9"/>
  <c r="AF619" i="9"/>
  <c r="AE463" i="9"/>
  <c r="AF464" i="9"/>
  <c r="C480" i="9" s="1"/>
  <c r="AG548" i="9"/>
  <c r="AE570" i="9"/>
  <c r="AF571" i="9"/>
  <c r="C586" i="9" s="1"/>
  <c r="AF618" i="9"/>
  <c r="AG446" i="9"/>
  <c r="AG442" i="9"/>
  <c r="AE446" i="9"/>
  <c r="AF434" i="9"/>
  <c r="AG435" i="9"/>
  <c r="AE445" i="9"/>
  <c r="AF446" i="9"/>
  <c r="AG434" i="9"/>
  <c r="V408" i="9"/>
  <c r="AE408" i="9"/>
  <c r="AF411" i="9"/>
  <c r="V420" i="9"/>
  <c r="Y407" i="9"/>
  <c r="V406" i="9"/>
  <c r="AF419" i="9"/>
  <c r="Y420" i="9"/>
  <c r="AE419" i="9"/>
  <c r="AE417" i="9"/>
  <c r="V419" i="9"/>
  <c r="AG419" i="9" s="1"/>
  <c r="AE385" i="9"/>
  <c r="AF389" i="9"/>
  <c r="V387" i="9"/>
  <c r="V393" i="9"/>
  <c r="AE394" i="9"/>
  <c r="Y381" i="9"/>
  <c r="V392" i="9"/>
  <c r="AE368" i="9"/>
  <c r="AE356" i="9"/>
  <c r="AG354" i="9"/>
  <c r="AF329" i="9"/>
  <c r="AF337" i="9"/>
  <c r="AE331" i="9"/>
  <c r="AF332" i="9"/>
  <c r="AG333" i="9"/>
  <c r="AE329" i="9"/>
  <c r="AE330" i="9"/>
  <c r="AF331" i="9"/>
  <c r="AG332" i="9"/>
  <c r="AG329" i="9"/>
  <c r="AG330" i="9"/>
  <c r="AF341" i="9"/>
  <c r="AG341" i="9"/>
  <c r="D350" i="9" s="1"/>
  <c r="AE338" i="9"/>
  <c r="AF335" i="9"/>
  <c r="AG328" i="9"/>
  <c r="AF367" i="9"/>
  <c r="Y382" i="9"/>
  <c r="AE388" i="9"/>
  <c r="Y393" i="9"/>
  <c r="V407" i="9"/>
  <c r="Y408" i="9"/>
  <c r="AG408" i="9" s="1"/>
  <c r="AE409" i="9"/>
  <c r="AE444" i="9"/>
  <c r="AF445" i="9"/>
  <c r="C455" i="9" s="1"/>
  <c r="AE447" i="9"/>
  <c r="B456" i="9" s="1"/>
  <c r="AE448" i="9"/>
  <c r="AE449" i="9"/>
  <c r="AF461" i="9"/>
  <c r="AF462" i="9"/>
  <c r="AF463" i="9"/>
  <c r="AG464" i="9"/>
  <c r="AG592" i="9"/>
  <c r="AG367" i="9"/>
  <c r="V381" i="9"/>
  <c r="AG381" i="9" s="1"/>
  <c r="V391" i="9"/>
  <c r="AE393" i="9"/>
  <c r="AF409" i="9"/>
  <c r="V413" i="9"/>
  <c r="AF444" i="9"/>
  <c r="AG445" i="9"/>
  <c r="G455" i="9" s="1"/>
  <c r="AF447" i="9"/>
  <c r="AF448" i="9"/>
  <c r="AF449" i="9"/>
  <c r="AG460" i="9"/>
  <c r="AG461" i="9"/>
  <c r="AG463" i="9"/>
  <c r="AG519" i="9"/>
  <c r="AG540" i="9"/>
  <c r="AF568" i="9"/>
  <c r="AF627" i="9"/>
  <c r="AG631" i="9"/>
  <c r="Y388" i="9"/>
  <c r="AG388" i="9" s="1"/>
  <c r="Y409" i="9"/>
  <c r="AG409" i="9" s="1"/>
  <c r="AE364" i="9"/>
  <c r="AE387" i="9"/>
  <c r="AF393" i="9"/>
  <c r="AF420" i="9"/>
  <c r="AF443" i="9"/>
  <c r="AG447" i="9"/>
  <c r="AG449" i="9"/>
  <c r="AE524" i="9"/>
  <c r="AE566" i="9"/>
  <c r="AE581" i="9"/>
  <c r="AF592" i="9"/>
  <c r="AF623" i="9"/>
  <c r="AG627" i="9"/>
  <c r="AE407" i="9"/>
  <c r="AE337" i="9"/>
  <c r="AF363" i="9"/>
  <c r="Y391" i="9"/>
  <c r="Y406" i="9"/>
  <c r="AG406" i="9" s="1"/>
  <c r="AF407" i="9"/>
  <c r="Y411" i="9"/>
  <c r="AE474" i="9"/>
  <c r="AG486" i="9"/>
  <c r="D505" i="9" s="1"/>
  <c r="AG498" i="9"/>
  <c r="D508" i="9" s="1"/>
  <c r="AE512" i="9"/>
  <c r="AG515" i="9"/>
  <c r="AG566" i="9"/>
  <c r="AE579" i="9"/>
  <c r="AE605" i="9"/>
  <c r="AG619" i="9"/>
  <c r="AF387" i="9"/>
  <c r="AE333" i="9"/>
  <c r="AE336" i="9"/>
  <c r="AE340" i="9"/>
  <c r="AG363" i="9"/>
  <c r="D375" i="9" s="1"/>
  <c r="AF368" i="9"/>
  <c r="Y385" i="9"/>
  <c r="Y390" i="9"/>
  <c r="V395" i="9"/>
  <c r="AG395" i="9" s="1"/>
  <c r="AE406" i="9"/>
  <c r="V410" i="9"/>
  <c r="AF439" i="9"/>
  <c r="AE473" i="9"/>
  <c r="AF474" i="9"/>
  <c r="AF520" i="9"/>
  <c r="AE547" i="9"/>
  <c r="AE549" i="9"/>
  <c r="AF579" i="9"/>
  <c r="AF605" i="9"/>
  <c r="AE332" i="9"/>
  <c r="AE335" i="9"/>
  <c r="AF336" i="9"/>
  <c r="AF338" i="9"/>
  <c r="C349" i="9" s="1"/>
  <c r="AE339" i="9"/>
  <c r="AE343" i="9"/>
  <c r="AF355" i="9"/>
  <c r="AG418" i="9"/>
  <c r="AE437" i="9"/>
  <c r="AF438" i="9"/>
  <c r="AG439" i="9"/>
  <c r="AE472" i="9"/>
  <c r="AG512" i="9"/>
  <c r="G531" i="9" s="1"/>
  <c r="AG520" i="9"/>
  <c r="AG576" i="9"/>
  <c r="AE577" i="9"/>
  <c r="AF578" i="9"/>
  <c r="AG579" i="9"/>
  <c r="AG602" i="9"/>
  <c r="AF604" i="9"/>
  <c r="AG605" i="9"/>
  <c r="AG630" i="9"/>
  <c r="AG336" i="9"/>
  <c r="AG338" i="9"/>
  <c r="D349" i="9" s="1"/>
  <c r="AF339" i="9"/>
  <c r="AG340" i="9"/>
  <c r="AF343" i="9"/>
  <c r="AG355" i="9"/>
  <c r="AF380" i="9"/>
  <c r="V383" i="9"/>
  <c r="AG383" i="9" s="1"/>
  <c r="AF385" i="9"/>
  <c r="AE390" i="9"/>
  <c r="Y395" i="9"/>
  <c r="V416" i="9"/>
  <c r="AE436" i="9"/>
  <c r="AG438" i="9"/>
  <c r="AG470" i="9"/>
  <c r="AG495" i="9"/>
  <c r="D507" i="9" s="1"/>
  <c r="AG501" i="9"/>
  <c r="AE516" i="9"/>
  <c r="AE545" i="9"/>
  <c r="AG549" i="9"/>
  <c r="AE576" i="9"/>
  <c r="AF577" i="9"/>
  <c r="AG578" i="9"/>
  <c r="AE601" i="9"/>
  <c r="AE602" i="9"/>
  <c r="AG604" i="9"/>
  <c r="AG626" i="9"/>
  <c r="AE395" i="9"/>
  <c r="AF417" i="9"/>
  <c r="AE469" i="9"/>
  <c r="AE470" i="9"/>
  <c r="AF471" i="9"/>
  <c r="F481" i="9" s="1"/>
  <c r="AG472" i="9"/>
  <c r="AE486" i="9"/>
  <c r="AG494" i="9"/>
  <c r="G507" i="9" s="1"/>
  <c r="AF516" i="9"/>
  <c r="AG527" i="9"/>
  <c r="AG542" i="9"/>
  <c r="AE543" i="9"/>
  <c r="AF544" i="9"/>
  <c r="AF545" i="9"/>
  <c r="AE552" i="9"/>
  <c r="AE575" i="9"/>
  <c r="AF576" i="9"/>
  <c r="AF601" i="9"/>
  <c r="AF602" i="9"/>
  <c r="AG622" i="9"/>
  <c r="Y415" i="9"/>
  <c r="AE328" i="9"/>
  <c r="AF330" i="9"/>
  <c r="C347" i="9" s="1"/>
  <c r="AF364" i="9"/>
  <c r="AE382" i="9"/>
  <c r="AF395" i="9"/>
  <c r="AF469" i="9"/>
  <c r="AG487" i="9"/>
  <c r="AE542" i="9"/>
  <c r="AF543" i="9"/>
  <c r="C559" i="9" s="1"/>
  <c r="AG545" i="9"/>
  <c r="AE574" i="9"/>
  <c r="E587" i="9" s="1"/>
  <c r="AF600" i="9"/>
  <c r="AG618" i="9"/>
  <c r="AG621" i="9"/>
  <c r="AG625" i="9"/>
  <c r="AG629" i="9"/>
  <c r="AG620" i="9"/>
  <c r="AG628" i="9"/>
  <c r="AE619" i="9"/>
  <c r="AE620" i="9"/>
  <c r="AF621" i="9"/>
  <c r="AE623" i="9"/>
  <c r="AF625" i="9"/>
  <c r="AE627" i="9"/>
  <c r="AE628" i="9"/>
  <c r="AF629" i="9"/>
  <c r="C639" i="9" s="1"/>
  <c r="AE631" i="9"/>
  <c r="AE632" i="9"/>
  <c r="AF633" i="9"/>
  <c r="AF593" i="9"/>
  <c r="AF597" i="9"/>
  <c r="AG601" i="9"/>
  <c r="AG593" i="9"/>
  <c r="AG597" i="9"/>
  <c r="AE600" i="9"/>
  <c r="E613" i="9" s="1"/>
  <c r="AG607" i="9"/>
  <c r="AE592" i="9"/>
  <c r="AE596" i="9"/>
  <c r="AE607" i="9"/>
  <c r="E614" i="9" s="1"/>
  <c r="AG603" i="9"/>
  <c r="G613" i="9" s="1"/>
  <c r="AG599" i="9"/>
  <c r="AE603" i="9"/>
  <c r="AG595" i="9"/>
  <c r="AE599" i="9"/>
  <c r="AG606" i="9"/>
  <c r="AE606" i="9"/>
  <c r="AG573" i="9"/>
  <c r="AG580" i="9"/>
  <c r="AG571" i="9"/>
  <c r="AF575" i="9"/>
  <c r="AG575" i="9"/>
  <c r="AE578" i="9"/>
  <c r="AG581" i="9"/>
  <c r="AG577" i="9"/>
  <c r="G587" i="9" s="1"/>
  <c r="AG551" i="9"/>
  <c r="AE544" i="9"/>
  <c r="AG547" i="9"/>
  <c r="AG543" i="9"/>
  <c r="AG550" i="9"/>
  <c r="AG554" i="9"/>
  <c r="AE550" i="9"/>
  <c r="AF551" i="9"/>
  <c r="AE553" i="9"/>
  <c r="AE554" i="9"/>
  <c r="AF547" i="9"/>
  <c r="AF549" i="9"/>
  <c r="AG553" i="9"/>
  <c r="AG522" i="9"/>
  <c r="AG526" i="9"/>
  <c r="AG514" i="9"/>
  <c r="AF519" i="9"/>
  <c r="AE521" i="9"/>
  <c r="AE522" i="9"/>
  <c r="AE526" i="9"/>
  <c r="AE514" i="9"/>
  <c r="AF515" i="9"/>
  <c r="AE517" i="9"/>
  <c r="AF521" i="9"/>
  <c r="AF522" i="9"/>
  <c r="AE525" i="9"/>
  <c r="AF526" i="9"/>
  <c r="AE513" i="9"/>
  <c r="AF517" i="9"/>
  <c r="AG521" i="9"/>
  <c r="AF525" i="9"/>
  <c r="AF513" i="9"/>
  <c r="AG517" i="9"/>
  <c r="AG525" i="9"/>
  <c r="AE494" i="9"/>
  <c r="AG500" i="9"/>
  <c r="AE500" i="9"/>
  <c r="AE497" i="9"/>
  <c r="AE499" i="9"/>
  <c r="AE496" i="9"/>
  <c r="AF499" i="9"/>
  <c r="AF495" i="9"/>
  <c r="AG499" i="9"/>
  <c r="AE487" i="9"/>
  <c r="AE488" i="9"/>
  <c r="AF489" i="9"/>
  <c r="AE491" i="9"/>
  <c r="AF487" i="9"/>
  <c r="AG489" i="9"/>
  <c r="AF491" i="9"/>
  <c r="AG491" i="9"/>
  <c r="AE498" i="9"/>
  <c r="AG465" i="9"/>
  <c r="AG467" i="9"/>
  <c r="AG471" i="9"/>
  <c r="AF473" i="9"/>
  <c r="AG473" i="9"/>
  <c r="AE460" i="9"/>
  <c r="AG462" i="9"/>
  <c r="AF435" i="9"/>
  <c r="AE442" i="9"/>
  <c r="AE438" i="9"/>
  <c r="AE435" i="9"/>
  <c r="AE434" i="9"/>
  <c r="AG448" i="9"/>
  <c r="AG444" i="9"/>
  <c r="AF406" i="9"/>
  <c r="AE416" i="9"/>
  <c r="V421" i="9"/>
  <c r="Y416" i="9"/>
  <c r="AE415" i="9"/>
  <c r="AF416" i="9"/>
  <c r="V414" i="9"/>
  <c r="AG414" i="9" s="1"/>
  <c r="V411" i="9"/>
  <c r="AE414" i="9"/>
  <c r="E427" i="9" s="1"/>
  <c r="AF415" i="9"/>
  <c r="AE413" i="9"/>
  <c r="AF408" i="9"/>
  <c r="AE411" i="9"/>
  <c r="AF413" i="9"/>
  <c r="V417" i="9"/>
  <c r="AE420" i="9"/>
  <c r="AE410" i="9"/>
  <c r="Y417" i="9"/>
  <c r="AG420" i="9"/>
  <c r="AF410" i="9"/>
  <c r="V415" i="9"/>
  <c r="AF418" i="9"/>
  <c r="Y392" i="9"/>
  <c r="AG392" i="9" s="1"/>
  <c r="V382" i="9"/>
  <c r="Y384" i="9"/>
  <c r="AG384" i="9" s="1"/>
  <c r="AE392" i="9"/>
  <c r="AE384" i="9"/>
  <c r="V389" i="9"/>
  <c r="AF392" i="9"/>
  <c r="AF384" i="9"/>
  <c r="AE391" i="9"/>
  <c r="AE383" i="9"/>
  <c r="Y389" i="9"/>
  <c r="AF391" i="9"/>
  <c r="AF383" i="9"/>
  <c r="AG387" i="9"/>
  <c r="AE389" i="9"/>
  <c r="E401" i="9" s="1"/>
  <c r="V390" i="9"/>
  <c r="AG390" i="9" s="1"/>
  <c r="AE381" i="9"/>
  <c r="Y380" i="9"/>
  <c r="AG380" i="9" s="1"/>
  <c r="AF394" i="9"/>
  <c r="AE380" i="9"/>
  <c r="AG385" i="9"/>
  <c r="V394" i="9"/>
  <c r="AG394" i="9" s="1"/>
  <c r="AF381" i="9"/>
  <c r="AF388" i="9"/>
  <c r="F401" i="9" s="1"/>
  <c r="AE354" i="9"/>
  <c r="AE355" i="9"/>
  <c r="AE367" i="9"/>
  <c r="AG369" i="9"/>
  <c r="AF354" i="9"/>
  <c r="AE363" i="9"/>
  <c r="E375" i="9" s="1"/>
  <c r="AG365" i="9"/>
  <c r="AE366" i="9"/>
  <c r="AE369" i="9"/>
  <c r="AG357" i="9"/>
  <c r="AE358" i="9"/>
  <c r="AG361" i="9"/>
  <c r="AE362" i="9"/>
  <c r="AE365" i="9"/>
  <c r="AF366" i="9"/>
  <c r="AF369" i="9"/>
  <c r="AF356" i="9"/>
  <c r="AE357" i="9"/>
  <c r="AF358" i="9"/>
  <c r="AE361" i="9"/>
  <c r="AF362" i="9"/>
  <c r="AF365" i="9"/>
  <c r="AG366" i="9"/>
  <c r="AG368" i="9"/>
  <c r="AG356" i="9"/>
  <c r="G373" i="9" s="1"/>
  <c r="AF357" i="9"/>
  <c r="AG358" i="9"/>
  <c r="D374" i="9" s="1"/>
  <c r="AF361" i="9"/>
  <c r="AG362" i="9"/>
  <c r="AG364" i="9"/>
  <c r="AF340" i="9"/>
  <c r="AG335" i="9"/>
  <c r="AG339" i="9"/>
  <c r="AE341" i="9"/>
  <c r="AG331" i="9"/>
  <c r="AG343" i="9"/>
  <c r="D373" i="9"/>
  <c r="C348" i="9"/>
  <c r="B350" i="9"/>
  <c r="AG393" i="9"/>
  <c r="AG410" i="9"/>
  <c r="AF382" i="9"/>
  <c r="AF390" i="9"/>
  <c r="AE471" i="9"/>
  <c r="AE489" i="9"/>
  <c r="AE515" i="9"/>
  <c r="AE551" i="9"/>
  <c r="D586" i="9"/>
  <c r="AF580" i="9"/>
  <c r="AE625" i="9"/>
  <c r="B638" i="9" s="1"/>
  <c r="AE629" i="9"/>
  <c r="B639" i="9" s="1"/>
  <c r="AE633" i="9"/>
  <c r="AF414" i="9"/>
  <c r="AF470" i="9"/>
  <c r="AF488" i="9"/>
  <c r="AF514" i="9"/>
  <c r="AE519" i="9"/>
  <c r="AF550" i="9"/>
  <c r="F561" i="9" s="1"/>
  <c r="AE555" i="9"/>
  <c r="AE475" i="9"/>
  <c r="AE493" i="9"/>
  <c r="AE523" i="9"/>
  <c r="AF554" i="9"/>
  <c r="AF620" i="9"/>
  <c r="AF628" i="9"/>
  <c r="AF632" i="9"/>
  <c r="AF475" i="9"/>
  <c r="AF493" i="9"/>
  <c r="AE495" i="9"/>
  <c r="AF523" i="9"/>
  <c r="AE527" i="9"/>
  <c r="AG632" i="9"/>
  <c r="G640" i="9" s="1"/>
  <c r="AG475" i="9"/>
  <c r="AF527" i="9"/>
  <c r="Y421" i="9"/>
  <c r="AF436" i="9"/>
  <c r="C453" i="9" s="1"/>
  <c r="AF437" i="9"/>
  <c r="AE439" i="9"/>
  <c r="AF496" i="9"/>
  <c r="AF497" i="9"/>
  <c r="AE501" i="9"/>
  <c r="AE421" i="9"/>
  <c r="AG436" i="9"/>
  <c r="AG437" i="9"/>
  <c r="AE441" i="9"/>
  <c r="C479" i="9"/>
  <c r="AF500" i="9"/>
  <c r="AF501" i="9"/>
  <c r="AE595" i="9"/>
  <c r="AE621" i="9"/>
  <c r="E637" i="9" s="1"/>
  <c r="AG493" i="9"/>
  <c r="AE418" i="9"/>
  <c r="AF421" i="9"/>
  <c r="AF441" i="9"/>
  <c r="AE443" i="9"/>
  <c r="AE461" i="9"/>
  <c r="AF594" i="9"/>
  <c r="AF595" i="9"/>
  <c r="AF599" i="9"/>
  <c r="AF603" i="9"/>
  <c r="AF607" i="9"/>
  <c r="C614" i="9" s="1"/>
  <c r="Y413" i="9"/>
  <c r="AG441" i="9"/>
  <c r="AF606" i="9"/>
  <c r="F614" i="9" s="1"/>
  <c r="AD312" i="9"/>
  <c r="J312" i="9"/>
  <c r="F312" i="9"/>
  <c r="AF311" i="9"/>
  <c r="J311" i="9"/>
  <c r="F311" i="9"/>
  <c r="AD311" i="9" s="1"/>
  <c r="AG310" i="9"/>
  <c r="AF310" i="9"/>
  <c r="J310" i="9"/>
  <c r="F310" i="9"/>
  <c r="AD310" i="9" s="1"/>
  <c r="AG309" i="9"/>
  <c r="J309" i="9"/>
  <c r="F309" i="9"/>
  <c r="AD309" i="9" s="1"/>
  <c r="AG308" i="9"/>
  <c r="J308" i="9"/>
  <c r="F308" i="9"/>
  <c r="AD308" i="9" s="1"/>
  <c r="AF307" i="9"/>
  <c r="AE307" i="9"/>
  <c r="J307" i="9"/>
  <c r="F307" i="9"/>
  <c r="AD307" i="9" s="1"/>
  <c r="AG306" i="9"/>
  <c r="AE306" i="9"/>
  <c r="J306" i="9"/>
  <c r="F306" i="9"/>
  <c r="AD306" i="9" s="1"/>
  <c r="AE305" i="9"/>
  <c r="J305" i="9"/>
  <c r="F305" i="9"/>
  <c r="AD305" i="9" s="1"/>
  <c r="J304" i="9"/>
  <c r="F304" i="9"/>
  <c r="AD304" i="9" s="1"/>
  <c r="J303" i="9"/>
  <c r="F303" i="9"/>
  <c r="AD303" i="9" s="1"/>
  <c r="AG302" i="9"/>
  <c r="J302" i="9"/>
  <c r="F302" i="9"/>
  <c r="AD302" i="9" s="1"/>
  <c r="J301" i="9"/>
  <c r="F301" i="9"/>
  <c r="AD301" i="9" s="1"/>
  <c r="AE300" i="9"/>
  <c r="J300" i="9"/>
  <c r="F300" i="9"/>
  <c r="AD300" i="9" s="1"/>
  <c r="J299" i="9"/>
  <c r="F299" i="9"/>
  <c r="AD299" i="9" s="1"/>
  <c r="AE298" i="9"/>
  <c r="J298" i="9"/>
  <c r="F298" i="9"/>
  <c r="AD298" i="9" s="1"/>
  <c r="J297" i="9"/>
  <c r="F297" i="9"/>
  <c r="AD297" i="9" s="1"/>
  <c r="J286" i="9"/>
  <c r="F286" i="9"/>
  <c r="AD286" i="9" s="1"/>
  <c r="J285" i="9"/>
  <c r="F285" i="9"/>
  <c r="AD285" i="9" s="1"/>
  <c r="AG284" i="9"/>
  <c r="J284" i="9"/>
  <c r="F284" i="9"/>
  <c r="AD284" i="9" s="1"/>
  <c r="J283" i="9"/>
  <c r="F283" i="9"/>
  <c r="AD283" i="9" s="1"/>
  <c r="J282" i="9"/>
  <c r="F282" i="9"/>
  <c r="AD282" i="9" s="1"/>
  <c r="AF281" i="9"/>
  <c r="J281" i="9"/>
  <c r="F281" i="9"/>
  <c r="AD281" i="9" s="1"/>
  <c r="J280" i="9"/>
  <c r="F280" i="9"/>
  <c r="AD280" i="9" s="1"/>
  <c r="J279" i="9"/>
  <c r="F279" i="9"/>
  <c r="AD279" i="9" s="1"/>
  <c r="J278" i="9"/>
  <c r="F278" i="9"/>
  <c r="AD278" i="9" s="1"/>
  <c r="AF277" i="9"/>
  <c r="J277" i="9"/>
  <c r="F277" i="9"/>
  <c r="AD277" i="9" s="1"/>
  <c r="J276" i="9"/>
  <c r="F276" i="9"/>
  <c r="AD276" i="9" s="1"/>
  <c r="J275" i="9"/>
  <c r="F275" i="9"/>
  <c r="AD275" i="9" s="1"/>
  <c r="J274" i="9"/>
  <c r="F274" i="9"/>
  <c r="AD274" i="9" s="1"/>
  <c r="J273" i="9"/>
  <c r="F273" i="9"/>
  <c r="AD273" i="9" s="1"/>
  <c r="J272" i="9"/>
  <c r="F272" i="9"/>
  <c r="AD272" i="9" s="1"/>
  <c r="J271" i="9"/>
  <c r="F271" i="9"/>
  <c r="AD271" i="9" s="1"/>
  <c r="J260" i="9"/>
  <c r="F260" i="9"/>
  <c r="AD260" i="9" s="1"/>
  <c r="AF259" i="9"/>
  <c r="J259" i="9"/>
  <c r="F259" i="9"/>
  <c r="AD259" i="9" s="1"/>
  <c r="AF258" i="9"/>
  <c r="J258" i="9"/>
  <c r="F258" i="9"/>
  <c r="AD258" i="9" s="1"/>
  <c r="J257" i="9"/>
  <c r="F257" i="9"/>
  <c r="AD257" i="9" s="1"/>
  <c r="AG256" i="9"/>
  <c r="J256" i="9"/>
  <c r="F256" i="9"/>
  <c r="AD256" i="9" s="1"/>
  <c r="AG255" i="9"/>
  <c r="AF255" i="9"/>
  <c r="J255" i="9"/>
  <c r="F255" i="9"/>
  <c r="AD255" i="9" s="1"/>
  <c r="AG254" i="9"/>
  <c r="J254" i="9"/>
  <c r="F254" i="9"/>
  <c r="AD254" i="9" s="1"/>
  <c r="J253" i="9"/>
  <c r="F253" i="9"/>
  <c r="AD253" i="9" s="1"/>
  <c r="J252" i="9"/>
  <c r="F252" i="9"/>
  <c r="AD252" i="9" s="1"/>
  <c r="AF251" i="9"/>
  <c r="AE251" i="9"/>
  <c r="J251" i="9"/>
  <c r="F251" i="9"/>
  <c r="AD251" i="9" s="1"/>
  <c r="J250" i="9"/>
  <c r="F250" i="9"/>
  <c r="AD250" i="9" s="1"/>
  <c r="J249" i="9"/>
  <c r="F249" i="9"/>
  <c r="AD249" i="9" s="1"/>
  <c r="J248" i="9"/>
  <c r="F248" i="9"/>
  <c r="AD248" i="9" s="1"/>
  <c r="AG247" i="9"/>
  <c r="J247" i="9"/>
  <c r="F247" i="9"/>
  <c r="AD247" i="9" s="1"/>
  <c r="J246" i="9"/>
  <c r="F246" i="9"/>
  <c r="AD246" i="9" s="1"/>
  <c r="AE245" i="9"/>
  <c r="AG245" i="9"/>
  <c r="J245" i="9"/>
  <c r="F245" i="9"/>
  <c r="AD245" i="9" s="1"/>
  <c r="AE234" i="9"/>
  <c r="J234" i="9"/>
  <c r="F234" i="9"/>
  <c r="AD234" i="9" s="1"/>
  <c r="AF233" i="9"/>
  <c r="J233" i="9"/>
  <c r="F233" i="9"/>
  <c r="AD233" i="9" s="1"/>
  <c r="J232" i="9"/>
  <c r="F232" i="9"/>
  <c r="AD232" i="9" s="1"/>
  <c r="J231" i="9"/>
  <c r="F231" i="9"/>
  <c r="AD231" i="9" s="1"/>
  <c r="J230" i="9"/>
  <c r="F230" i="9"/>
  <c r="AD230" i="9" s="1"/>
  <c r="J229" i="9"/>
  <c r="F229" i="9"/>
  <c r="AD229" i="9" s="1"/>
  <c r="J228" i="9"/>
  <c r="F228" i="9"/>
  <c r="AD228" i="9" s="1"/>
  <c r="J227" i="9"/>
  <c r="F227" i="9"/>
  <c r="AD227" i="9" s="1"/>
  <c r="AF226" i="9"/>
  <c r="J226" i="9"/>
  <c r="F226" i="9"/>
  <c r="AD226" i="9" s="1"/>
  <c r="AG225" i="9"/>
  <c r="AE225" i="9"/>
  <c r="J225" i="9"/>
  <c r="F225" i="9"/>
  <c r="AD225" i="9" s="1"/>
  <c r="J224" i="9"/>
  <c r="F224" i="9"/>
  <c r="AD224" i="9" s="1"/>
  <c r="J223" i="9"/>
  <c r="F223" i="9"/>
  <c r="AD223" i="9" s="1"/>
  <c r="J222" i="9"/>
  <c r="F222" i="9"/>
  <c r="AD222" i="9" s="1"/>
  <c r="AF221" i="9"/>
  <c r="J221" i="9"/>
  <c r="F221" i="9"/>
  <c r="AD221" i="9" s="1"/>
  <c r="AE220" i="9"/>
  <c r="J220" i="9"/>
  <c r="F220" i="9"/>
  <c r="AD220" i="9" s="1"/>
  <c r="T219" i="9"/>
  <c r="J219" i="9"/>
  <c r="F219" i="9"/>
  <c r="AD219" i="9" s="1"/>
  <c r="AB206" i="9"/>
  <c r="AB205" i="9"/>
  <c r="AB204" i="9"/>
  <c r="AB203" i="9"/>
  <c r="AB202" i="9"/>
  <c r="AB201" i="9"/>
  <c r="AB200" i="9"/>
  <c r="AB199" i="9"/>
  <c r="AB198" i="9"/>
  <c r="AB197" i="9"/>
  <c r="AB196" i="9"/>
  <c r="AB195" i="9"/>
  <c r="AB194" i="9"/>
  <c r="AB193" i="9"/>
  <c r="AB192" i="9"/>
  <c r="AB191" i="9"/>
  <c r="Y206" i="9"/>
  <c r="Y205" i="9"/>
  <c r="Y204" i="9"/>
  <c r="Y203" i="9"/>
  <c r="Y202" i="9"/>
  <c r="Y201" i="9"/>
  <c r="Y200" i="9"/>
  <c r="Y199" i="9"/>
  <c r="Y198" i="9"/>
  <c r="Y197" i="9"/>
  <c r="Y196" i="9"/>
  <c r="Y195" i="9"/>
  <c r="Y194" i="9"/>
  <c r="Y193" i="9"/>
  <c r="Y192" i="9"/>
  <c r="Y191" i="9"/>
  <c r="V206" i="9"/>
  <c r="V205" i="9"/>
  <c r="V204" i="9"/>
  <c r="V203" i="9"/>
  <c r="V202" i="9"/>
  <c r="V201" i="9"/>
  <c r="V200" i="9"/>
  <c r="V199" i="9"/>
  <c r="V198" i="9"/>
  <c r="V197" i="9"/>
  <c r="V196" i="9"/>
  <c r="V195" i="9"/>
  <c r="V194" i="9"/>
  <c r="V193" i="9"/>
  <c r="V192" i="9"/>
  <c r="V191" i="9"/>
  <c r="AB180" i="9"/>
  <c r="AB179" i="9"/>
  <c r="AB178" i="9"/>
  <c r="AB177" i="9"/>
  <c r="AB176" i="9"/>
  <c r="AB175" i="9"/>
  <c r="AB174" i="9"/>
  <c r="AB173" i="9"/>
  <c r="AB172" i="9"/>
  <c r="AB171" i="9"/>
  <c r="AB170" i="9"/>
  <c r="AB169" i="9"/>
  <c r="AB168" i="9"/>
  <c r="AB167" i="9"/>
  <c r="AB166" i="9"/>
  <c r="AB165" i="9"/>
  <c r="Y180" i="9"/>
  <c r="Y179" i="9"/>
  <c r="Y178" i="9"/>
  <c r="Y177" i="9"/>
  <c r="Y176" i="9"/>
  <c r="Y175" i="9"/>
  <c r="Y174" i="9"/>
  <c r="Y173" i="9"/>
  <c r="Y172" i="9"/>
  <c r="Y171" i="9"/>
  <c r="Y170" i="9"/>
  <c r="Y169" i="9"/>
  <c r="Y168" i="9"/>
  <c r="Y167" i="9"/>
  <c r="Y166" i="9"/>
  <c r="Y165" i="9"/>
  <c r="V180" i="9"/>
  <c r="V179" i="9"/>
  <c r="V178" i="9"/>
  <c r="V177" i="9"/>
  <c r="V176" i="9"/>
  <c r="V175" i="9"/>
  <c r="V174" i="9"/>
  <c r="V173" i="9"/>
  <c r="V172" i="9"/>
  <c r="V171" i="9"/>
  <c r="V170" i="9"/>
  <c r="V169" i="9"/>
  <c r="V168" i="9"/>
  <c r="V167" i="9"/>
  <c r="V166" i="9"/>
  <c r="V165" i="9"/>
  <c r="AB154" i="9"/>
  <c r="AB153" i="9"/>
  <c r="AB152" i="9"/>
  <c r="AB151" i="9"/>
  <c r="AB150" i="9"/>
  <c r="AB149" i="9"/>
  <c r="AB148" i="9"/>
  <c r="AB147" i="9"/>
  <c r="AB146" i="9"/>
  <c r="AB145" i="9"/>
  <c r="AB144" i="9"/>
  <c r="AB143" i="9"/>
  <c r="AB142" i="9"/>
  <c r="AB141" i="9"/>
  <c r="AB140" i="9"/>
  <c r="AB139" i="9"/>
  <c r="Y154" i="9"/>
  <c r="Y153" i="9"/>
  <c r="Y152" i="9"/>
  <c r="Y151" i="9"/>
  <c r="Y150" i="9"/>
  <c r="Y149" i="9"/>
  <c r="Y148" i="9"/>
  <c r="Y147" i="9"/>
  <c r="Y146" i="9"/>
  <c r="Y145" i="9"/>
  <c r="Y144" i="9"/>
  <c r="Y143" i="9"/>
  <c r="Y142" i="9"/>
  <c r="Y141" i="9"/>
  <c r="Y140" i="9"/>
  <c r="Y139" i="9"/>
  <c r="V154" i="9"/>
  <c r="V153" i="9"/>
  <c r="V152" i="9"/>
  <c r="V151" i="9"/>
  <c r="V150" i="9"/>
  <c r="V149" i="9"/>
  <c r="V148" i="9"/>
  <c r="V147" i="9"/>
  <c r="V146" i="9"/>
  <c r="V145" i="9"/>
  <c r="V144" i="9"/>
  <c r="V143" i="9"/>
  <c r="V142" i="9"/>
  <c r="V141" i="9"/>
  <c r="V140" i="9"/>
  <c r="V139" i="9"/>
  <c r="AB128" i="9"/>
  <c r="AB127" i="9"/>
  <c r="AB126" i="9"/>
  <c r="AB125" i="9"/>
  <c r="AB124" i="9"/>
  <c r="AB123" i="9"/>
  <c r="AB122" i="9"/>
  <c r="AB121" i="9"/>
  <c r="AB120" i="9"/>
  <c r="AB119" i="9"/>
  <c r="AB118" i="9"/>
  <c r="AB117" i="9"/>
  <c r="AB116" i="9"/>
  <c r="AB115" i="9"/>
  <c r="AB114" i="9"/>
  <c r="AB113" i="9"/>
  <c r="Y128" i="9"/>
  <c r="Y127" i="9"/>
  <c r="Y126" i="9"/>
  <c r="Y125" i="9"/>
  <c r="Y124" i="9"/>
  <c r="Y123" i="9"/>
  <c r="Y122" i="9"/>
  <c r="Y121" i="9"/>
  <c r="Y120" i="9"/>
  <c r="Y119" i="9"/>
  <c r="Y118" i="9"/>
  <c r="Y117" i="9"/>
  <c r="Y116" i="9"/>
  <c r="Y115" i="9"/>
  <c r="Y114" i="9"/>
  <c r="Y113" i="9"/>
  <c r="V114" i="9"/>
  <c r="V115" i="9"/>
  <c r="V116" i="9"/>
  <c r="V117" i="9"/>
  <c r="V118" i="9"/>
  <c r="V119" i="9"/>
  <c r="V120" i="9"/>
  <c r="V121" i="9"/>
  <c r="V122" i="9"/>
  <c r="V123" i="9"/>
  <c r="V124" i="9"/>
  <c r="V125" i="9"/>
  <c r="V126" i="9"/>
  <c r="V127" i="9"/>
  <c r="V128" i="9"/>
  <c r="V113" i="9"/>
  <c r="AA206" i="9"/>
  <c r="AA205" i="9"/>
  <c r="AA204" i="9"/>
  <c r="AA203" i="9"/>
  <c r="AA202" i="9"/>
  <c r="AA201" i="9"/>
  <c r="AA200" i="9"/>
  <c r="AA199" i="9"/>
  <c r="AA198" i="9"/>
  <c r="AA197" i="9"/>
  <c r="AA196" i="9"/>
  <c r="AA195" i="9"/>
  <c r="AA194" i="9"/>
  <c r="AA193" i="9"/>
  <c r="AA192" i="9"/>
  <c r="AA191" i="9"/>
  <c r="X206" i="9"/>
  <c r="X205" i="9"/>
  <c r="X204" i="9"/>
  <c r="X203" i="9"/>
  <c r="X202" i="9"/>
  <c r="X201" i="9"/>
  <c r="X200" i="9"/>
  <c r="X199" i="9"/>
  <c r="X198" i="9"/>
  <c r="X197" i="9"/>
  <c r="X196" i="9"/>
  <c r="X195" i="9"/>
  <c r="X194" i="9"/>
  <c r="X193" i="9"/>
  <c r="X192" i="9"/>
  <c r="X191" i="9"/>
  <c r="U206" i="9"/>
  <c r="U205" i="9"/>
  <c r="U204" i="9"/>
  <c r="U203" i="9"/>
  <c r="U202" i="9"/>
  <c r="U201" i="9"/>
  <c r="U200" i="9"/>
  <c r="U199" i="9"/>
  <c r="U198" i="9"/>
  <c r="U197" i="9"/>
  <c r="U196" i="9"/>
  <c r="U195" i="9"/>
  <c r="U194" i="9"/>
  <c r="U193" i="9"/>
  <c r="U192" i="9"/>
  <c r="U191" i="9"/>
  <c r="AA180" i="9"/>
  <c r="AA179" i="9"/>
  <c r="AA178" i="9"/>
  <c r="AA177" i="9"/>
  <c r="AA176" i="9"/>
  <c r="AA175" i="9"/>
  <c r="AA174" i="9"/>
  <c r="AA173" i="9"/>
  <c r="AA172" i="9"/>
  <c r="AA171" i="9"/>
  <c r="AA170" i="9"/>
  <c r="AA169" i="9"/>
  <c r="AA168" i="9"/>
  <c r="AA167" i="9"/>
  <c r="AA166" i="9"/>
  <c r="AA165" i="9"/>
  <c r="X180" i="9"/>
  <c r="X179" i="9"/>
  <c r="X178" i="9"/>
  <c r="X177" i="9"/>
  <c r="X176" i="9"/>
  <c r="X175" i="9"/>
  <c r="X174" i="9"/>
  <c r="X173" i="9"/>
  <c r="X172" i="9"/>
  <c r="X171" i="9"/>
  <c r="X170" i="9"/>
  <c r="X169" i="9"/>
  <c r="X168" i="9"/>
  <c r="X167" i="9"/>
  <c r="X166" i="9"/>
  <c r="X165" i="9"/>
  <c r="U180" i="9"/>
  <c r="U179" i="9"/>
  <c r="U178" i="9"/>
  <c r="U177" i="9"/>
  <c r="U176" i="9"/>
  <c r="U175" i="9"/>
  <c r="U174" i="9"/>
  <c r="U173" i="9"/>
  <c r="U172" i="9"/>
  <c r="U171" i="9"/>
  <c r="U170" i="9"/>
  <c r="U169" i="9"/>
  <c r="U168" i="9"/>
  <c r="U167" i="9"/>
  <c r="U166" i="9"/>
  <c r="U165" i="9"/>
  <c r="X139" i="9"/>
  <c r="U139" i="9"/>
  <c r="AA154" i="9"/>
  <c r="AA153" i="9"/>
  <c r="AA152" i="9"/>
  <c r="AA151" i="9"/>
  <c r="AA150" i="9"/>
  <c r="AA149" i="9"/>
  <c r="AA148" i="9"/>
  <c r="AA147" i="9"/>
  <c r="AA146" i="9"/>
  <c r="AA145" i="9"/>
  <c r="AA144" i="9"/>
  <c r="AA143" i="9"/>
  <c r="AA142" i="9"/>
  <c r="AA141" i="9"/>
  <c r="AA140" i="9"/>
  <c r="AA139" i="9"/>
  <c r="X154" i="9"/>
  <c r="X153" i="9"/>
  <c r="X152" i="9"/>
  <c r="X151" i="9"/>
  <c r="X150" i="9"/>
  <c r="X149" i="9"/>
  <c r="X148" i="9"/>
  <c r="X147" i="9"/>
  <c r="X146" i="9"/>
  <c r="X145" i="9"/>
  <c r="X144" i="9"/>
  <c r="X143" i="9"/>
  <c r="X142" i="9"/>
  <c r="X141" i="9"/>
  <c r="X140" i="9"/>
  <c r="U154" i="9"/>
  <c r="U153" i="9"/>
  <c r="U152" i="9"/>
  <c r="U151" i="9"/>
  <c r="U150" i="9"/>
  <c r="U149" i="9"/>
  <c r="U148" i="9"/>
  <c r="U147" i="9"/>
  <c r="U146" i="9"/>
  <c r="U145" i="9"/>
  <c r="U144" i="9"/>
  <c r="U143" i="9"/>
  <c r="U142" i="9"/>
  <c r="U141" i="9"/>
  <c r="U140" i="9"/>
  <c r="AA128" i="9"/>
  <c r="AA127" i="9"/>
  <c r="AA126" i="9"/>
  <c r="AA125" i="9"/>
  <c r="AA124" i="9"/>
  <c r="AA123" i="9"/>
  <c r="AA122" i="9"/>
  <c r="AA121" i="9"/>
  <c r="AA120" i="9"/>
  <c r="AA119" i="9"/>
  <c r="AA118" i="9"/>
  <c r="AA117" i="9"/>
  <c r="AA116" i="9"/>
  <c r="AA115" i="9"/>
  <c r="AA114" i="9"/>
  <c r="AA113" i="9"/>
  <c r="X128" i="9"/>
  <c r="X127" i="9"/>
  <c r="X126" i="9"/>
  <c r="X125" i="9"/>
  <c r="X124" i="9"/>
  <c r="X123" i="9"/>
  <c r="X122" i="9"/>
  <c r="X121" i="9"/>
  <c r="X120" i="9"/>
  <c r="X119" i="9"/>
  <c r="X118" i="9"/>
  <c r="X117" i="9"/>
  <c r="X116" i="9"/>
  <c r="X115" i="9"/>
  <c r="X114" i="9"/>
  <c r="X113" i="9"/>
  <c r="U113" i="9"/>
  <c r="U114" i="9"/>
  <c r="U115" i="9"/>
  <c r="U116" i="9"/>
  <c r="U117" i="9"/>
  <c r="U118" i="9"/>
  <c r="U119" i="9"/>
  <c r="U120" i="9"/>
  <c r="U121" i="9"/>
  <c r="U122" i="9"/>
  <c r="U123" i="9"/>
  <c r="U124" i="9"/>
  <c r="U125" i="9"/>
  <c r="U126" i="9"/>
  <c r="U127" i="9"/>
  <c r="U128" i="9"/>
  <c r="F204" i="9"/>
  <c r="AD204" i="9" s="1"/>
  <c r="J204" i="9"/>
  <c r="T204" i="9"/>
  <c r="W204" i="9"/>
  <c r="Z204" i="9"/>
  <c r="C637" i="9" l="1"/>
  <c r="F639" i="9"/>
  <c r="G639" i="9"/>
  <c r="E639" i="9"/>
  <c r="F640" i="9"/>
  <c r="E640" i="9"/>
  <c r="D640" i="9"/>
  <c r="B640" i="9"/>
  <c r="G637" i="9"/>
  <c r="D638" i="9"/>
  <c r="D639" i="9"/>
  <c r="D637" i="9"/>
  <c r="D611" i="9"/>
  <c r="B614" i="9"/>
  <c r="G611" i="9"/>
  <c r="G614" i="9"/>
  <c r="D613" i="9"/>
  <c r="F611" i="9"/>
  <c r="C612" i="9"/>
  <c r="C587" i="9"/>
  <c r="F587" i="9"/>
  <c r="E588" i="9"/>
  <c r="D587" i="9"/>
  <c r="G588" i="9"/>
  <c r="F588" i="9"/>
  <c r="B586" i="9"/>
  <c r="D585" i="9"/>
  <c r="C585" i="9"/>
  <c r="D588" i="9"/>
  <c r="B587" i="9"/>
  <c r="D560" i="9"/>
  <c r="C561" i="9"/>
  <c r="D562" i="9"/>
  <c r="G562" i="9"/>
  <c r="D559" i="9"/>
  <c r="E561" i="9"/>
  <c r="B562" i="9"/>
  <c r="F562" i="9"/>
  <c r="D561" i="9"/>
  <c r="B559" i="9"/>
  <c r="G561" i="9"/>
  <c r="G533" i="9"/>
  <c r="G534" i="9"/>
  <c r="F534" i="9"/>
  <c r="D534" i="9"/>
  <c r="E534" i="9"/>
  <c r="D532" i="9"/>
  <c r="C531" i="9"/>
  <c r="D533" i="9"/>
  <c r="C534" i="9"/>
  <c r="F533" i="9"/>
  <c r="B533" i="9"/>
  <c r="C532" i="9"/>
  <c r="F531" i="9"/>
  <c r="D531" i="9"/>
  <c r="C505" i="9"/>
  <c r="F505" i="9"/>
  <c r="G505" i="9"/>
  <c r="F507" i="9"/>
  <c r="C507" i="9"/>
  <c r="G508" i="9"/>
  <c r="E508" i="9"/>
  <c r="E505" i="9"/>
  <c r="F508" i="9"/>
  <c r="E507" i="9"/>
  <c r="B507" i="9"/>
  <c r="D506" i="9"/>
  <c r="B506" i="9"/>
  <c r="D479" i="9"/>
  <c r="F479" i="9"/>
  <c r="G479" i="9"/>
  <c r="D481" i="9"/>
  <c r="E479" i="9"/>
  <c r="B480" i="9"/>
  <c r="C481" i="9"/>
  <c r="E482" i="9"/>
  <c r="C482" i="9"/>
  <c r="E481" i="9"/>
  <c r="D482" i="9"/>
  <c r="G482" i="9"/>
  <c r="F637" i="9"/>
  <c r="B482" i="9"/>
  <c r="C562" i="9"/>
  <c r="D614" i="9"/>
  <c r="B531" i="9"/>
  <c r="D612" i="9"/>
  <c r="C613" i="9"/>
  <c r="D480" i="9"/>
  <c r="F455" i="9"/>
  <c r="E456" i="9"/>
  <c r="F456" i="9"/>
  <c r="G456" i="9"/>
  <c r="D455" i="9"/>
  <c r="E453" i="9"/>
  <c r="D456" i="9"/>
  <c r="F453" i="9"/>
  <c r="C456" i="9"/>
  <c r="D454" i="9"/>
  <c r="E455" i="9"/>
  <c r="C426" i="9"/>
  <c r="B426" i="9"/>
  <c r="B427" i="9"/>
  <c r="E425" i="9"/>
  <c r="AG407" i="9"/>
  <c r="D425" i="9" s="1"/>
  <c r="AG416" i="9"/>
  <c r="F425" i="9"/>
  <c r="AG415" i="9"/>
  <c r="C425" i="9"/>
  <c r="G425" i="9"/>
  <c r="AG421" i="9"/>
  <c r="G428" i="9" s="1"/>
  <c r="B425" i="9"/>
  <c r="AG417" i="9"/>
  <c r="C428" i="9"/>
  <c r="F402" i="9"/>
  <c r="B402" i="9"/>
  <c r="AG391" i="9"/>
  <c r="B401" i="9"/>
  <c r="AG382" i="9"/>
  <c r="D399" i="9" s="1"/>
  <c r="E399" i="9"/>
  <c r="B399" i="9"/>
  <c r="G375" i="9"/>
  <c r="E376" i="9"/>
  <c r="F373" i="9"/>
  <c r="F376" i="9"/>
  <c r="B375" i="9"/>
  <c r="E373" i="9"/>
  <c r="G376" i="9"/>
  <c r="F375" i="9"/>
  <c r="C373" i="9"/>
  <c r="C374" i="9"/>
  <c r="B376" i="9"/>
  <c r="E347" i="9"/>
  <c r="D348" i="9"/>
  <c r="E349" i="9"/>
  <c r="D347" i="9"/>
  <c r="F349" i="9"/>
  <c r="C350" i="9"/>
  <c r="F347" i="9"/>
  <c r="B585" i="9"/>
  <c r="E562" i="9"/>
  <c r="B373" i="9"/>
  <c r="B560" i="9"/>
  <c r="B400" i="9"/>
  <c r="B534" i="9"/>
  <c r="C588" i="9"/>
  <c r="C376" i="9"/>
  <c r="C533" i="9"/>
  <c r="E402" i="9"/>
  <c r="AG413" i="9"/>
  <c r="B349" i="9"/>
  <c r="C399" i="9"/>
  <c r="AG389" i="9"/>
  <c r="G401" i="9" s="1"/>
  <c r="AG411" i="9"/>
  <c r="E611" i="9"/>
  <c r="B613" i="9"/>
  <c r="B588" i="9"/>
  <c r="B453" i="9"/>
  <c r="D400" i="9"/>
  <c r="C401" i="9"/>
  <c r="C402" i="9"/>
  <c r="C375" i="9"/>
  <c r="D376" i="9"/>
  <c r="E531" i="9"/>
  <c r="F427" i="9"/>
  <c r="C427" i="9"/>
  <c r="F613" i="9"/>
  <c r="F428" i="9"/>
  <c r="C508" i="9"/>
  <c r="C560" i="9"/>
  <c r="C400" i="9"/>
  <c r="B479" i="9"/>
  <c r="E428" i="9"/>
  <c r="B428" i="9"/>
  <c r="B637" i="9"/>
  <c r="F482" i="9"/>
  <c r="E533" i="9"/>
  <c r="B532" i="9"/>
  <c r="D426" i="9"/>
  <c r="B481" i="9"/>
  <c r="F399" i="9"/>
  <c r="B505" i="9"/>
  <c r="B455" i="9"/>
  <c r="C638" i="9"/>
  <c r="B454" i="9"/>
  <c r="B611" i="9"/>
  <c r="G402" i="9"/>
  <c r="D402" i="9"/>
  <c r="C454" i="9"/>
  <c r="C611" i="9"/>
  <c r="G453" i="9"/>
  <c r="D453" i="9"/>
  <c r="B508" i="9"/>
  <c r="C506" i="9"/>
  <c r="B561" i="9"/>
  <c r="AF224" i="9"/>
  <c r="AG228" i="9"/>
  <c r="AE229" i="9"/>
  <c r="AG231" i="9"/>
  <c r="AE233" i="9"/>
  <c r="AF225" i="9"/>
  <c r="AE222" i="9"/>
  <c r="AF223" i="9"/>
  <c r="AG224" i="9"/>
  <c r="AE221" i="9"/>
  <c r="AF234" i="9"/>
  <c r="AG220" i="9"/>
  <c r="AE231" i="9"/>
  <c r="AG233" i="9"/>
  <c r="AE230" i="9"/>
  <c r="AF231" i="9"/>
  <c r="AG232" i="9"/>
  <c r="AF229" i="9"/>
  <c r="AE227" i="9"/>
  <c r="AG230" i="9"/>
  <c r="AG219" i="9"/>
  <c r="AE219" i="9"/>
  <c r="AE248" i="9"/>
  <c r="AE249" i="9"/>
  <c r="B265" i="9" s="1"/>
  <c r="AG251" i="9"/>
  <c r="AG280" i="9"/>
  <c r="AE281" i="9"/>
  <c r="AE303" i="9"/>
  <c r="AF304" i="9"/>
  <c r="AF248" i="9"/>
  <c r="AF249" i="9"/>
  <c r="AG250" i="9"/>
  <c r="AF303" i="9"/>
  <c r="AE311" i="9"/>
  <c r="AF247" i="9"/>
  <c r="AG276" i="9"/>
  <c r="AE277" i="9"/>
  <c r="AG303" i="9"/>
  <c r="AF254" i="9"/>
  <c r="AE275" i="9"/>
  <c r="AE250" i="9"/>
  <c r="AF253" i="9"/>
  <c r="AF273" i="9"/>
  <c r="AE285" i="9"/>
  <c r="AF299" i="9"/>
  <c r="AF305" i="9"/>
  <c r="AE274" i="9"/>
  <c r="AE259" i="9"/>
  <c r="AE271" i="9"/>
  <c r="AG273" i="9"/>
  <c r="AG283" i="9"/>
  <c r="AE297" i="9"/>
  <c r="E316" i="9" s="1"/>
  <c r="AG246" i="9"/>
  <c r="AE247" i="9"/>
  <c r="AE260" i="9"/>
  <c r="AG272" i="9"/>
  <c r="AG298" i="9"/>
  <c r="AF245" i="9"/>
  <c r="AE273" i="9"/>
  <c r="AE246" i="9"/>
  <c r="AG249" i="9"/>
  <c r="AE255" i="9"/>
  <c r="AG259" i="9"/>
  <c r="AF302" i="9"/>
  <c r="AF312" i="9"/>
  <c r="AE299" i="9"/>
  <c r="AE256" i="9"/>
  <c r="AG258" i="9"/>
  <c r="AG260" i="9"/>
  <c r="AF285" i="9"/>
  <c r="AE308" i="9"/>
  <c r="E318" i="9" s="1"/>
  <c r="AG311" i="9"/>
  <c r="D319" i="9" s="1"/>
  <c r="AG299" i="9"/>
  <c r="AF300" i="9"/>
  <c r="AG304" i="9"/>
  <c r="AG300" i="9"/>
  <c r="AE310" i="9"/>
  <c r="AE302" i="9"/>
  <c r="AF306" i="9"/>
  <c r="AF309" i="9"/>
  <c r="F319" i="9" s="1"/>
  <c r="AF298" i="9"/>
  <c r="AF301" i="9"/>
  <c r="AG305" i="9"/>
  <c r="G318" i="9" s="1"/>
  <c r="AF297" i="9"/>
  <c r="AG301" i="9"/>
  <c r="AG297" i="9"/>
  <c r="AE309" i="9"/>
  <c r="AE312" i="9"/>
  <c r="AE301" i="9"/>
  <c r="AE304" i="9"/>
  <c r="AG307" i="9"/>
  <c r="AF308" i="9"/>
  <c r="AG312" i="9"/>
  <c r="AF274" i="9"/>
  <c r="AG277" i="9"/>
  <c r="AE278" i="9"/>
  <c r="AE279" i="9"/>
  <c r="AG274" i="9"/>
  <c r="AF278" i="9"/>
  <c r="AG281" i="9"/>
  <c r="AE282" i="9"/>
  <c r="AE283" i="9"/>
  <c r="AG278" i="9"/>
  <c r="AF282" i="9"/>
  <c r="AG285" i="9"/>
  <c r="AE286" i="9"/>
  <c r="AE272" i="9"/>
  <c r="AG282" i="9"/>
  <c r="AF286" i="9"/>
  <c r="AE276" i="9"/>
  <c r="AF271" i="9"/>
  <c r="AF276" i="9"/>
  <c r="AE280" i="9"/>
  <c r="AF272" i="9"/>
  <c r="AG271" i="9"/>
  <c r="AF275" i="9"/>
  <c r="AF280" i="9"/>
  <c r="AE284" i="9"/>
  <c r="E293" i="9" s="1"/>
  <c r="AG286" i="9"/>
  <c r="AG275" i="9"/>
  <c r="AF279" i="9"/>
  <c r="AF284" i="9"/>
  <c r="AG279" i="9"/>
  <c r="AF283" i="9"/>
  <c r="AE252" i="9"/>
  <c r="AE253" i="9"/>
  <c r="AE257" i="9"/>
  <c r="AG248" i="9"/>
  <c r="D264" i="9" s="1"/>
  <c r="AF252" i="9"/>
  <c r="AG252" i="9"/>
  <c r="D265" i="9" s="1"/>
  <c r="AF256" i="9"/>
  <c r="AF260" i="9"/>
  <c r="AF246" i="9"/>
  <c r="AF250" i="9"/>
  <c r="AE254" i="9"/>
  <c r="AE258" i="9"/>
  <c r="AF257" i="9"/>
  <c r="AG253" i="9"/>
  <c r="G266" i="9" s="1"/>
  <c r="AG257" i="9"/>
  <c r="AF219" i="9"/>
  <c r="AG221" i="9"/>
  <c r="AF222" i="9"/>
  <c r="AG226" i="9"/>
  <c r="AG222" i="9"/>
  <c r="AE232" i="9"/>
  <c r="E241" i="9" s="1"/>
  <c r="AE228" i="9"/>
  <c r="AF232" i="9"/>
  <c r="AE224" i="9"/>
  <c r="AF228" i="9"/>
  <c r="AF220" i="9"/>
  <c r="AG227" i="9"/>
  <c r="AG223" i="9"/>
  <c r="AE223" i="9"/>
  <c r="AE226" i="9"/>
  <c r="AF227" i="9"/>
  <c r="AG229" i="9"/>
  <c r="AF230" i="9"/>
  <c r="AG234" i="9"/>
  <c r="E292" i="9"/>
  <c r="B292" i="9"/>
  <c r="AE204" i="9"/>
  <c r="AF204" i="9"/>
  <c r="AG204" i="9"/>
  <c r="G427" i="9" l="1"/>
  <c r="D427" i="9"/>
  <c r="D428" i="9"/>
  <c r="G399" i="9"/>
  <c r="D401" i="9"/>
  <c r="G317" i="9"/>
  <c r="G291" i="9"/>
  <c r="G292" i="9"/>
  <c r="E291" i="9"/>
  <c r="C316" i="9"/>
  <c r="E239" i="9"/>
  <c r="E319" i="9"/>
  <c r="F290" i="9"/>
  <c r="F293" i="9"/>
  <c r="F318" i="9"/>
  <c r="G316" i="9"/>
  <c r="G265" i="9"/>
  <c r="F266" i="9"/>
  <c r="F291" i="9"/>
  <c r="F265" i="9"/>
  <c r="B241" i="9"/>
  <c r="D316" i="9"/>
  <c r="D317" i="9"/>
  <c r="F317" i="9"/>
  <c r="G319" i="9"/>
  <c r="C319" i="9"/>
  <c r="B319" i="9"/>
  <c r="E317" i="9"/>
  <c r="B316" i="9"/>
  <c r="B318" i="9"/>
  <c r="G239" i="9"/>
  <c r="B290" i="9"/>
  <c r="E238" i="9"/>
  <c r="B238" i="9"/>
  <c r="B293" i="9"/>
  <c r="F292" i="9"/>
  <c r="D238" i="9"/>
  <c r="F239" i="9"/>
  <c r="E267" i="9"/>
  <c r="C266" i="9"/>
  <c r="C238" i="9"/>
  <c r="C292" i="9"/>
  <c r="D290" i="9"/>
  <c r="G290" i="9"/>
  <c r="E290" i="9"/>
  <c r="C290" i="9"/>
  <c r="C293" i="9"/>
  <c r="G293" i="9"/>
  <c r="D292" i="9"/>
  <c r="B291" i="9"/>
  <c r="D293" i="9"/>
  <c r="D291" i="9"/>
  <c r="G264" i="9"/>
  <c r="B264" i="9"/>
  <c r="G267" i="9"/>
  <c r="E264" i="9"/>
  <c r="C264" i="9"/>
  <c r="E266" i="9"/>
  <c r="B266" i="9"/>
  <c r="C265" i="9"/>
  <c r="C267" i="9"/>
  <c r="F267" i="9"/>
  <c r="D267" i="9"/>
  <c r="D266" i="9"/>
  <c r="C318" i="9"/>
  <c r="B317" i="9"/>
  <c r="E265" i="9"/>
  <c r="C239" i="9"/>
  <c r="F241" i="9"/>
  <c r="D239" i="9"/>
  <c r="E240" i="9"/>
  <c r="B240" i="9"/>
  <c r="F240" i="9"/>
  <c r="C241" i="9"/>
  <c r="G241" i="9"/>
  <c r="D241" i="9"/>
  <c r="G238" i="9"/>
  <c r="B239" i="9"/>
  <c r="F238" i="9"/>
  <c r="G240" i="9"/>
  <c r="C240" i="9"/>
  <c r="F264" i="9"/>
  <c r="B267" i="9"/>
  <c r="F316" i="9"/>
  <c r="D318" i="9"/>
  <c r="C317" i="9"/>
  <c r="C291" i="9"/>
  <c r="D240" i="9"/>
  <c r="AF206" i="9"/>
  <c r="Z206" i="9"/>
  <c r="W206" i="9"/>
  <c r="T206" i="9"/>
  <c r="J206" i="9"/>
  <c r="F206" i="9"/>
  <c r="AD206" i="9" s="1"/>
  <c r="Z205" i="9"/>
  <c r="W205" i="9"/>
  <c r="T205" i="9"/>
  <c r="J205" i="9"/>
  <c r="F205" i="9"/>
  <c r="AD205" i="9" s="1"/>
  <c r="Z203" i="9"/>
  <c r="W203" i="9"/>
  <c r="T203" i="9"/>
  <c r="J203" i="9"/>
  <c r="F203" i="9"/>
  <c r="AD203" i="9" s="1"/>
  <c r="AF202" i="9"/>
  <c r="Z202" i="9"/>
  <c r="W202" i="9"/>
  <c r="T202" i="9"/>
  <c r="J202" i="9"/>
  <c r="F202" i="9"/>
  <c r="AD202" i="9" s="1"/>
  <c r="Z201" i="9"/>
  <c r="W201" i="9"/>
  <c r="T201" i="9"/>
  <c r="J201" i="9"/>
  <c r="F201" i="9"/>
  <c r="AD201" i="9" s="1"/>
  <c r="Z200" i="9"/>
  <c r="W200" i="9"/>
  <c r="T200" i="9"/>
  <c r="J200" i="9"/>
  <c r="F200" i="9"/>
  <c r="AD200" i="9" s="1"/>
  <c r="Z199" i="9"/>
  <c r="W199" i="9"/>
  <c r="T199" i="9"/>
  <c r="J199" i="9"/>
  <c r="F199" i="9"/>
  <c r="AD199" i="9" s="1"/>
  <c r="AF198" i="9"/>
  <c r="Z198" i="9"/>
  <c r="W198" i="9"/>
  <c r="T198" i="9"/>
  <c r="J198" i="9"/>
  <c r="F198" i="9"/>
  <c r="AD198" i="9" s="1"/>
  <c r="Z197" i="9"/>
  <c r="W197" i="9"/>
  <c r="T197" i="9"/>
  <c r="J197" i="9"/>
  <c r="F197" i="9"/>
  <c r="AD197" i="9" s="1"/>
  <c r="Z196" i="9"/>
  <c r="W196" i="9"/>
  <c r="T196" i="9"/>
  <c r="J196" i="9"/>
  <c r="F196" i="9"/>
  <c r="AD196" i="9" s="1"/>
  <c r="Z195" i="9"/>
  <c r="W195" i="9"/>
  <c r="T195" i="9"/>
  <c r="J195" i="9"/>
  <c r="F195" i="9"/>
  <c r="AD195" i="9" s="1"/>
  <c r="AF194" i="9"/>
  <c r="Z194" i="9"/>
  <c r="W194" i="9"/>
  <c r="T194" i="9"/>
  <c r="J194" i="9"/>
  <c r="F194" i="9"/>
  <c r="AD194" i="9" s="1"/>
  <c r="AF193" i="9"/>
  <c r="Z193" i="9"/>
  <c r="W193" i="9"/>
  <c r="T193" i="9"/>
  <c r="J193" i="9"/>
  <c r="F193" i="9"/>
  <c r="AD193" i="9" s="1"/>
  <c r="AF192" i="9"/>
  <c r="Z192" i="9"/>
  <c r="W192" i="9"/>
  <c r="T192" i="9"/>
  <c r="J192" i="9"/>
  <c r="F192" i="9"/>
  <c r="AD192" i="9" s="1"/>
  <c r="AF191" i="9"/>
  <c r="Z191" i="9"/>
  <c r="W191" i="9"/>
  <c r="T191" i="9"/>
  <c r="J191" i="9"/>
  <c r="F191" i="9"/>
  <c r="AD191" i="9" s="1"/>
  <c r="AF180" i="9"/>
  <c r="Z180" i="9"/>
  <c r="W180" i="9"/>
  <c r="T180" i="9"/>
  <c r="J180" i="9"/>
  <c r="F180" i="9"/>
  <c r="AD180" i="9" s="1"/>
  <c r="Z179" i="9"/>
  <c r="W179" i="9"/>
  <c r="T179" i="9"/>
  <c r="J179" i="9"/>
  <c r="F179" i="9"/>
  <c r="AD179" i="9" s="1"/>
  <c r="Z178" i="9"/>
  <c r="W178" i="9"/>
  <c r="T178" i="9"/>
  <c r="J178" i="9"/>
  <c r="F178" i="9"/>
  <c r="AD178" i="9" s="1"/>
  <c r="AF177" i="9"/>
  <c r="Z177" i="9"/>
  <c r="W177" i="9"/>
  <c r="T177" i="9"/>
  <c r="J177" i="9"/>
  <c r="F177" i="9"/>
  <c r="AD177" i="9" s="1"/>
  <c r="AF176" i="9"/>
  <c r="Z176" i="9"/>
  <c r="W176" i="9"/>
  <c r="T176" i="9"/>
  <c r="J176" i="9"/>
  <c r="F176" i="9"/>
  <c r="AD176" i="9" s="1"/>
  <c r="AF175" i="9"/>
  <c r="Z175" i="9"/>
  <c r="W175" i="9"/>
  <c r="T175" i="9"/>
  <c r="J175" i="9"/>
  <c r="F175" i="9"/>
  <c r="AD175" i="9" s="1"/>
  <c r="AF174" i="9"/>
  <c r="Z174" i="9"/>
  <c r="W174" i="9"/>
  <c r="T174" i="9"/>
  <c r="J174" i="9"/>
  <c r="F174" i="9"/>
  <c r="AD174" i="9" s="1"/>
  <c r="Z173" i="9"/>
  <c r="W173" i="9"/>
  <c r="T173" i="9"/>
  <c r="J173" i="9"/>
  <c r="F173" i="9"/>
  <c r="AD173" i="9" s="1"/>
  <c r="AF172" i="9"/>
  <c r="Z172" i="9"/>
  <c r="W172" i="9"/>
  <c r="T172" i="9"/>
  <c r="J172" i="9"/>
  <c r="F172" i="9"/>
  <c r="AD172" i="9" s="1"/>
  <c r="Z171" i="9"/>
  <c r="W171" i="9"/>
  <c r="T171" i="9"/>
  <c r="J171" i="9"/>
  <c r="F171" i="9"/>
  <c r="AD171" i="9" s="1"/>
  <c r="Z170" i="9"/>
  <c r="W170" i="9"/>
  <c r="AG170" i="9"/>
  <c r="T170" i="9"/>
  <c r="J170" i="9"/>
  <c r="F170" i="9"/>
  <c r="AD170" i="9" s="1"/>
  <c r="AF169" i="9"/>
  <c r="Z169" i="9"/>
  <c r="W169" i="9"/>
  <c r="T169" i="9"/>
  <c r="J169" i="9"/>
  <c r="F169" i="9"/>
  <c r="AD169" i="9" s="1"/>
  <c r="AF168" i="9"/>
  <c r="Z168" i="9"/>
  <c r="W168" i="9"/>
  <c r="T168" i="9"/>
  <c r="J168" i="9"/>
  <c r="F168" i="9"/>
  <c r="AD168" i="9" s="1"/>
  <c r="AF167" i="9"/>
  <c r="Z167" i="9"/>
  <c r="W167" i="9"/>
  <c r="T167" i="9"/>
  <c r="J167" i="9"/>
  <c r="F167" i="9"/>
  <c r="AD167" i="9" s="1"/>
  <c r="Z166" i="9"/>
  <c r="W166" i="9"/>
  <c r="T166" i="9"/>
  <c r="J166" i="9"/>
  <c r="F166" i="9"/>
  <c r="AD166" i="9" s="1"/>
  <c r="Z165" i="9"/>
  <c r="W165" i="9"/>
  <c r="T165" i="9"/>
  <c r="J165" i="9"/>
  <c r="F165" i="9"/>
  <c r="AD165" i="9" s="1"/>
  <c r="AF154" i="9"/>
  <c r="Z154" i="9"/>
  <c r="W154" i="9"/>
  <c r="T154" i="9"/>
  <c r="J154" i="9"/>
  <c r="F154" i="9"/>
  <c r="AD154" i="9" s="1"/>
  <c r="Z153" i="9"/>
  <c r="W153" i="9"/>
  <c r="AF153" i="9"/>
  <c r="T153" i="9"/>
  <c r="J153" i="9"/>
  <c r="F153" i="9"/>
  <c r="AD153" i="9" s="1"/>
  <c r="Z152" i="9"/>
  <c r="W152" i="9"/>
  <c r="T152" i="9"/>
  <c r="J152" i="9"/>
  <c r="F152" i="9"/>
  <c r="AD152" i="9" s="1"/>
  <c r="Z151" i="9"/>
  <c r="W151" i="9"/>
  <c r="T151" i="9"/>
  <c r="J151" i="9"/>
  <c r="F151" i="9"/>
  <c r="AD151" i="9" s="1"/>
  <c r="AF150" i="9"/>
  <c r="Z150" i="9"/>
  <c r="W150" i="9"/>
  <c r="T150" i="9"/>
  <c r="J150" i="9"/>
  <c r="F150" i="9"/>
  <c r="AD150" i="9" s="1"/>
  <c r="Z149" i="9"/>
  <c r="W149" i="9"/>
  <c r="AF149" i="9"/>
  <c r="T149" i="9"/>
  <c r="J149" i="9"/>
  <c r="F149" i="9"/>
  <c r="AD149" i="9" s="1"/>
  <c r="Z148" i="9"/>
  <c r="W148" i="9"/>
  <c r="T148" i="9"/>
  <c r="J148" i="9"/>
  <c r="F148" i="9"/>
  <c r="AD148" i="9" s="1"/>
  <c r="Z147" i="9"/>
  <c r="W147" i="9"/>
  <c r="T147" i="9"/>
  <c r="J147" i="9"/>
  <c r="F147" i="9"/>
  <c r="AD147" i="9" s="1"/>
  <c r="AF146" i="9"/>
  <c r="Z146" i="9"/>
  <c r="W146" i="9"/>
  <c r="T146" i="9"/>
  <c r="J146" i="9"/>
  <c r="F146" i="9"/>
  <c r="AD146" i="9" s="1"/>
  <c r="Z145" i="9"/>
  <c r="W145" i="9"/>
  <c r="AF145" i="9"/>
  <c r="T145" i="9"/>
  <c r="J145" i="9"/>
  <c r="F145" i="9"/>
  <c r="AD145" i="9" s="1"/>
  <c r="AG144" i="9"/>
  <c r="Z144" i="9"/>
  <c r="W144" i="9"/>
  <c r="T144" i="9"/>
  <c r="J144" i="9"/>
  <c r="F144" i="9"/>
  <c r="AD144" i="9" s="1"/>
  <c r="AG143" i="9"/>
  <c r="Z143" i="9"/>
  <c r="W143" i="9"/>
  <c r="T143" i="9"/>
  <c r="J143" i="9"/>
  <c r="F143" i="9"/>
  <c r="AD143" i="9" s="1"/>
  <c r="AF142" i="9"/>
  <c r="AG142" i="9"/>
  <c r="Z142" i="9"/>
  <c r="W142" i="9"/>
  <c r="T142" i="9"/>
  <c r="J142" i="9"/>
  <c r="F142" i="9"/>
  <c r="AD142" i="9" s="1"/>
  <c r="AG141" i="9"/>
  <c r="AF141" i="9"/>
  <c r="Z141" i="9"/>
  <c r="W141" i="9"/>
  <c r="T141" i="9"/>
  <c r="J141" i="9"/>
  <c r="F141" i="9"/>
  <c r="AD141" i="9" s="1"/>
  <c r="AG140" i="9"/>
  <c r="AF140" i="9"/>
  <c r="Z140" i="9"/>
  <c r="W140" i="9"/>
  <c r="T140" i="9"/>
  <c r="J140" i="9"/>
  <c r="F140" i="9"/>
  <c r="AD140" i="9" s="1"/>
  <c r="AG139" i="9"/>
  <c r="AF139" i="9"/>
  <c r="Z139" i="9"/>
  <c r="W139" i="9"/>
  <c r="T139" i="9"/>
  <c r="J139" i="9"/>
  <c r="F139" i="9"/>
  <c r="AD139" i="9" s="1"/>
  <c r="AG128" i="9"/>
  <c r="AF128" i="9"/>
  <c r="Z128" i="9"/>
  <c r="W128" i="9"/>
  <c r="T128" i="9"/>
  <c r="J128" i="9"/>
  <c r="F128" i="9"/>
  <c r="AD128" i="9" s="1"/>
  <c r="Z127" i="9"/>
  <c r="W127" i="9"/>
  <c r="T127" i="9"/>
  <c r="J127" i="9"/>
  <c r="F127" i="9"/>
  <c r="AD127" i="9" s="1"/>
  <c r="Z126" i="9"/>
  <c r="W126" i="9"/>
  <c r="T126" i="9"/>
  <c r="J126" i="9"/>
  <c r="F126" i="9"/>
  <c r="AD126" i="9" s="1"/>
  <c r="Z125" i="9"/>
  <c r="W125" i="9"/>
  <c r="T125" i="9"/>
  <c r="J125" i="9"/>
  <c r="F125" i="9"/>
  <c r="AD125" i="9" s="1"/>
  <c r="Z124" i="9"/>
  <c r="AF124" i="9"/>
  <c r="W124" i="9"/>
  <c r="T124" i="9"/>
  <c r="J124" i="9"/>
  <c r="F124" i="9"/>
  <c r="AD124" i="9" s="1"/>
  <c r="Z123" i="9"/>
  <c r="W123" i="9"/>
  <c r="T123" i="9"/>
  <c r="J123" i="9"/>
  <c r="F123" i="9"/>
  <c r="AD123" i="9" s="1"/>
  <c r="AG122" i="9"/>
  <c r="Z122" i="9"/>
  <c r="W122" i="9"/>
  <c r="T122" i="9"/>
  <c r="J122" i="9"/>
  <c r="F122" i="9"/>
  <c r="AD122" i="9" s="1"/>
  <c r="AG121" i="9"/>
  <c r="Z121" i="9"/>
  <c r="W121" i="9"/>
  <c r="T121" i="9"/>
  <c r="J121" i="9"/>
  <c r="F121" i="9"/>
  <c r="AD121" i="9" s="1"/>
  <c r="AG120" i="9"/>
  <c r="AF120" i="9"/>
  <c r="Z120" i="9"/>
  <c r="W120" i="9"/>
  <c r="T120" i="9"/>
  <c r="J120" i="9"/>
  <c r="F120" i="9"/>
  <c r="AD120" i="9" s="1"/>
  <c r="AF119" i="9"/>
  <c r="Z119" i="9"/>
  <c r="W119" i="9"/>
  <c r="T119" i="9"/>
  <c r="J119" i="9"/>
  <c r="F119" i="9"/>
  <c r="AD119" i="9" s="1"/>
  <c r="Z118" i="9"/>
  <c r="W118" i="9"/>
  <c r="T118" i="9"/>
  <c r="J118" i="9"/>
  <c r="F118" i="9"/>
  <c r="AD118" i="9" s="1"/>
  <c r="Z117" i="9"/>
  <c r="W117" i="9"/>
  <c r="T117" i="9"/>
  <c r="J117" i="9"/>
  <c r="F117" i="9"/>
  <c r="AD117" i="9" s="1"/>
  <c r="AF116" i="9"/>
  <c r="Z116" i="9"/>
  <c r="W116" i="9"/>
  <c r="T116" i="9"/>
  <c r="J116" i="9"/>
  <c r="F116" i="9"/>
  <c r="AD116" i="9" s="1"/>
  <c r="Z115" i="9"/>
  <c r="W115" i="9"/>
  <c r="T115" i="9"/>
  <c r="J115" i="9"/>
  <c r="F115" i="9"/>
  <c r="AD115" i="9" s="1"/>
  <c r="Z114" i="9"/>
  <c r="W114" i="9"/>
  <c r="T114" i="9"/>
  <c r="J114" i="9"/>
  <c r="F114" i="9"/>
  <c r="AD114" i="9" s="1"/>
  <c r="Z113" i="9"/>
  <c r="W113" i="9"/>
  <c r="T113" i="9"/>
  <c r="J113" i="9"/>
  <c r="F113" i="9"/>
  <c r="AD113" i="9" s="1"/>
  <c r="AB100" i="9"/>
  <c r="AA100" i="9"/>
  <c r="Z100" i="9"/>
  <c r="X100" i="9"/>
  <c r="W100" i="9"/>
  <c r="U100" i="9"/>
  <c r="T100" i="9"/>
  <c r="J100" i="9"/>
  <c r="F100" i="9"/>
  <c r="AD100" i="9" s="1"/>
  <c r="AB99" i="9"/>
  <c r="AA99" i="9"/>
  <c r="Z99" i="9"/>
  <c r="X99" i="9"/>
  <c r="W99" i="9"/>
  <c r="U99" i="9"/>
  <c r="T99" i="9"/>
  <c r="J99" i="9"/>
  <c r="F99" i="9"/>
  <c r="AD99" i="9" s="1"/>
  <c r="AB97" i="9"/>
  <c r="AA97" i="9"/>
  <c r="Z97" i="9"/>
  <c r="X97" i="9"/>
  <c r="W97" i="9"/>
  <c r="AE97" i="9" s="1"/>
  <c r="U97" i="9"/>
  <c r="T97" i="9"/>
  <c r="J97" i="9"/>
  <c r="F97" i="9"/>
  <c r="AD97" i="9" s="1"/>
  <c r="AB96" i="9"/>
  <c r="AA96" i="9"/>
  <c r="Z96" i="9"/>
  <c r="X96" i="9"/>
  <c r="W96" i="9"/>
  <c r="U96" i="9"/>
  <c r="T96" i="9"/>
  <c r="J96" i="9"/>
  <c r="F96" i="9"/>
  <c r="AD96" i="9" s="1"/>
  <c r="AB95" i="9"/>
  <c r="AA95" i="9"/>
  <c r="Z95" i="9"/>
  <c r="X95" i="9"/>
  <c r="W95" i="9"/>
  <c r="U95" i="9"/>
  <c r="T95" i="9"/>
  <c r="J95" i="9"/>
  <c r="F95" i="9"/>
  <c r="AD95" i="9" s="1"/>
  <c r="AB94" i="9"/>
  <c r="AA94" i="9"/>
  <c r="Z94" i="9"/>
  <c r="X94" i="9"/>
  <c r="W94" i="9"/>
  <c r="U94" i="9"/>
  <c r="T94" i="9"/>
  <c r="J94" i="9"/>
  <c r="F94" i="9"/>
  <c r="AD94" i="9" s="1"/>
  <c r="AB93" i="9"/>
  <c r="AA93" i="9"/>
  <c r="Z93" i="9"/>
  <c r="X93" i="9"/>
  <c r="W93" i="9"/>
  <c r="U93" i="9"/>
  <c r="T93" i="9"/>
  <c r="J93" i="9"/>
  <c r="F93" i="9"/>
  <c r="AD93" i="9" s="1"/>
  <c r="AB92" i="9"/>
  <c r="AA92" i="9"/>
  <c r="Z92" i="9"/>
  <c r="X92" i="9"/>
  <c r="W92" i="9"/>
  <c r="U92" i="9"/>
  <c r="T92" i="9"/>
  <c r="J92" i="9"/>
  <c r="F92" i="9"/>
  <c r="AD92" i="9" s="1"/>
  <c r="AB91" i="9"/>
  <c r="AA91" i="9"/>
  <c r="Z91" i="9"/>
  <c r="X91" i="9"/>
  <c r="W91" i="9"/>
  <c r="U91" i="9"/>
  <c r="T91" i="9"/>
  <c r="J91" i="9"/>
  <c r="F91" i="9"/>
  <c r="AD91" i="9" s="1"/>
  <c r="AB90" i="9"/>
  <c r="AA90" i="9"/>
  <c r="Z90" i="9"/>
  <c r="X90" i="9"/>
  <c r="W90" i="9"/>
  <c r="U90" i="9"/>
  <c r="T90" i="9"/>
  <c r="J90" i="9"/>
  <c r="F90" i="9"/>
  <c r="AD90" i="9" s="1"/>
  <c r="AB89" i="9"/>
  <c r="AA89" i="9"/>
  <c r="Z89" i="9"/>
  <c r="X89" i="9"/>
  <c r="W89" i="9"/>
  <c r="U89" i="9"/>
  <c r="T89" i="9"/>
  <c r="J89" i="9"/>
  <c r="F89" i="9"/>
  <c r="AD89" i="9" s="1"/>
  <c r="AB88" i="9"/>
  <c r="AA88" i="9"/>
  <c r="Z88" i="9"/>
  <c r="X88" i="9"/>
  <c r="W88" i="9"/>
  <c r="U88" i="9"/>
  <c r="T88" i="9"/>
  <c r="J88" i="9"/>
  <c r="F88" i="9"/>
  <c r="AD88" i="9" s="1"/>
  <c r="AB87" i="9"/>
  <c r="AA87" i="9"/>
  <c r="Z87" i="9"/>
  <c r="X87" i="9"/>
  <c r="W87" i="9"/>
  <c r="U87" i="9"/>
  <c r="T87" i="9"/>
  <c r="J87" i="9"/>
  <c r="F87" i="9"/>
  <c r="AD87" i="9" s="1"/>
  <c r="AB86" i="9"/>
  <c r="AA86" i="9"/>
  <c r="Z86" i="9"/>
  <c r="X86" i="9"/>
  <c r="W86" i="9"/>
  <c r="U86" i="9"/>
  <c r="T86" i="9"/>
  <c r="J86" i="9"/>
  <c r="F86" i="9"/>
  <c r="AD86" i="9" s="1"/>
  <c r="AB85" i="9"/>
  <c r="AA85" i="9"/>
  <c r="Z85" i="9"/>
  <c r="X85" i="9"/>
  <c r="W85" i="9"/>
  <c r="U85" i="9"/>
  <c r="V85" i="9" s="1"/>
  <c r="T85" i="9"/>
  <c r="J85" i="9"/>
  <c r="F85" i="9"/>
  <c r="AD85" i="9" s="1"/>
  <c r="AB74" i="9"/>
  <c r="AA74" i="9"/>
  <c r="Z74" i="9"/>
  <c r="X74" i="9"/>
  <c r="W74" i="9"/>
  <c r="U74" i="9"/>
  <c r="T74" i="9"/>
  <c r="J74" i="9"/>
  <c r="F74" i="9"/>
  <c r="AD74" i="9" s="1"/>
  <c r="AB73" i="9"/>
  <c r="AA73" i="9"/>
  <c r="Z73" i="9"/>
  <c r="X73" i="9"/>
  <c r="W73" i="9"/>
  <c r="U73" i="9"/>
  <c r="T73" i="9"/>
  <c r="J73" i="9"/>
  <c r="F73" i="9"/>
  <c r="AD73" i="9" s="1"/>
  <c r="AB72" i="9"/>
  <c r="AA72" i="9"/>
  <c r="Z72" i="9"/>
  <c r="X72" i="9"/>
  <c r="W72" i="9"/>
  <c r="U72" i="9"/>
  <c r="T72" i="9"/>
  <c r="J72" i="9"/>
  <c r="F72" i="9"/>
  <c r="AD72" i="9" s="1"/>
  <c r="AB71" i="9"/>
  <c r="AA71" i="9"/>
  <c r="Z71" i="9"/>
  <c r="X71" i="9"/>
  <c r="W71" i="9"/>
  <c r="U71" i="9"/>
  <c r="T71" i="9"/>
  <c r="J71" i="9"/>
  <c r="F71" i="9"/>
  <c r="AD71" i="9" s="1"/>
  <c r="AB70" i="9"/>
  <c r="AA70" i="9"/>
  <c r="Z70" i="9"/>
  <c r="X70" i="9"/>
  <c r="W70" i="9"/>
  <c r="U70" i="9"/>
  <c r="T70" i="9"/>
  <c r="J70" i="9"/>
  <c r="F70" i="9"/>
  <c r="AD70" i="9" s="1"/>
  <c r="AB69" i="9"/>
  <c r="AA69" i="9"/>
  <c r="Z69" i="9"/>
  <c r="X69" i="9"/>
  <c r="W69" i="9"/>
  <c r="U69" i="9"/>
  <c r="T69" i="9"/>
  <c r="J69" i="9"/>
  <c r="F69" i="9"/>
  <c r="AD69" i="9" s="1"/>
  <c r="AB68" i="9"/>
  <c r="AA68" i="9"/>
  <c r="Z68" i="9"/>
  <c r="X68" i="9"/>
  <c r="W68" i="9"/>
  <c r="U68" i="9"/>
  <c r="T68" i="9"/>
  <c r="J68" i="9"/>
  <c r="F68" i="9"/>
  <c r="AD68" i="9" s="1"/>
  <c r="AB67" i="9"/>
  <c r="AA67" i="9"/>
  <c r="Z67" i="9"/>
  <c r="X67" i="9"/>
  <c r="W67" i="9"/>
  <c r="U67" i="9"/>
  <c r="T67" i="9"/>
  <c r="J67" i="9"/>
  <c r="F67" i="9"/>
  <c r="AD67" i="9" s="1"/>
  <c r="AB66" i="9"/>
  <c r="AA66" i="9"/>
  <c r="Z66" i="9"/>
  <c r="X66" i="9"/>
  <c r="W66" i="9"/>
  <c r="U66" i="9"/>
  <c r="T66" i="9"/>
  <c r="J66" i="9"/>
  <c r="F66" i="9"/>
  <c r="AD66" i="9" s="1"/>
  <c r="AB65" i="9"/>
  <c r="AA65" i="9"/>
  <c r="Z65" i="9"/>
  <c r="X65" i="9"/>
  <c r="W65" i="9"/>
  <c r="U65" i="9"/>
  <c r="T65" i="9"/>
  <c r="J65" i="9"/>
  <c r="F65" i="9"/>
  <c r="AD65" i="9" s="1"/>
  <c r="AB64" i="9"/>
  <c r="AA64" i="9"/>
  <c r="Z64" i="9"/>
  <c r="X64" i="9"/>
  <c r="W64" i="9"/>
  <c r="U64" i="9"/>
  <c r="T64" i="9"/>
  <c r="J64" i="9"/>
  <c r="F64" i="9"/>
  <c r="AD64" i="9" s="1"/>
  <c r="AB63" i="9"/>
  <c r="AA63" i="9"/>
  <c r="Z63" i="9"/>
  <c r="X63" i="9"/>
  <c r="W63" i="9"/>
  <c r="U63" i="9"/>
  <c r="T63" i="9"/>
  <c r="J63" i="9"/>
  <c r="F63" i="9"/>
  <c r="AD63" i="9" s="1"/>
  <c r="AB62" i="9"/>
  <c r="AA62" i="9"/>
  <c r="Z62" i="9"/>
  <c r="X62" i="9"/>
  <c r="W62" i="9"/>
  <c r="U62" i="9"/>
  <c r="T62" i="9"/>
  <c r="J62" i="9"/>
  <c r="F62" i="9"/>
  <c r="AD62" i="9" s="1"/>
  <c r="AB61" i="9"/>
  <c r="AA61" i="9"/>
  <c r="Z61" i="9"/>
  <c r="X61" i="9"/>
  <c r="W61" i="9"/>
  <c r="U61" i="9"/>
  <c r="V61" i="9" s="1"/>
  <c r="T61" i="9"/>
  <c r="J61" i="9"/>
  <c r="F61" i="9"/>
  <c r="AD61" i="9" s="1"/>
  <c r="AB60" i="9"/>
  <c r="AA60" i="9"/>
  <c r="Z60" i="9"/>
  <c r="X60" i="9"/>
  <c r="W60" i="9"/>
  <c r="U60" i="9"/>
  <c r="T60" i="9"/>
  <c r="J60" i="9"/>
  <c r="F60" i="9"/>
  <c r="AD60" i="9" s="1"/>
  <c r="AB59" i="9"/>
  <c r="AA59" i="9"/>
  <c r="Z59" i="9"/>
  <c r="X59" i="9"/>
  <c r="W59" i="9"/>
  <c r="U59" i="9"/>
  <c r="T59" i="9"/>
  <c r="J59" i="9"/>
  <c r="F59" i="9"/>
  <c r="AD59" i="9" s="1"/>
  <c r="T33" i="9"/>
  <c r="AB48" i="9"/>
  <c r="AA48" i="9"/>
  <c r="Z48" i="9"/>
  <c r="Y48" i="9"/>
  <c r="X48" i="9"/>
  <c r="W48" i="9"/>
  <c r="V48" i="9"/>
  <c r="U48" i="9"/>
  <c r="T48" i="9"/>
  <c r="J48" i="9"/>
  <c r="F48" i="9"/>
  <c r="AD48" i="9" s="1"/>
  <c r="AB47" i="9"/>
  <c r="AA47" i="9"/>
  <c r="Z47" i="9"/>
  <c r="Y47" i="9"/>
  <c r="X47" i="9"/>
  <c r="W47" i="9"/>
  <c r="V47" i="9"/>
  <c r="U47" i="9"/>
  <c r="T47" i="9"/>
  <c r="J47" i="9"/>
  <c r="F47" i="9"/>
  <c r="AD47" i="9" s="1"/>
  <c r="AB46" i="9"/>
  <c r="AA46" i="9"/>
  <c r="Z46" i="9"/>
  <c r="Y46" i="9"/>
  <c r="X46" i="9"/>
  <c r="W46" i="9"/>
  <c r="V46" i="9"/>
  <c r="U46" i="9"/>
  <c r="T46" i="9"/>
  <c r="J46" i="9"/>
  <c r="F46" i="9"/>
  <c r="AD46" i="9" s="1"/>
  <c r="AB45" i="9"/>
  <c r="AA45" i="9"/>
  <c r="Z45" i="9"/>
  <c r="Y45" i="9"/>
  <c r="X45" i="9"/>
  <c r="W45" i="9"/>
  <c r="V45" i="9"/>
  <c r="U45" i="9"/>
  <c r="T45" i="9"/>
  <c r="J45" i="9"/>
  <c r="F45" i="9"/>
  <c r="AD45" i="9" s="1"/>
  <c r="AB44" i="9"/>
  <c r="AA44" i="9"/>
  <c r="Z44" i="9"/>
  <c r="Y44" i="9"/>
  <c r="X44" i="9"/>
  <c r="W44" i="9"/>
  <c r="V44" i="9"/>
  <c r="U44" i="9"/>
  <c r="T44" i="9"/>
  <c r="J44" i="9"/>
  <c r="F44" i="9"/>
  <c r="AD44" i="9" s="1"/>
  <c r="AB43" i="9"/>
  <c r="AA43" i="9"/>
  <c r="Z43" i="9"/>
  <c r="Y43" i="9"/>
  <c r="X43" i="9"/>
  <c r="W43" i="9"/>
  <c r="V43" i="9"/>
  <c r="U43" i="9"/>
  <c r="T43" i="9"/>
  <c r="J43" i="9"/>
  <c r="F43" i="9"/>
  <c r="AD43" i="9" s="1"/>
  <c r="AB42" i="9"/>
  <c r="AA42" i="9"/>
  <c r="Z42" i="9"/>
  <c r="Y42" i="9"/>
  <c r="X42" i="9"/>
  <c r="W42" i="9"/>
  <c r="V42" i="9"/>
  <c r="U42" i="9"/>
  <c r="T42" i="9"/>
  <c r="J42" i="9"/>
  <c r="F42" i="9"/>
  <c r="AD42" i="9" s="1"/>
  <c r="AB41" i="9"/>
  <c r="AA41" i="9"/>
  <c r="Z41" i="9"/>
  <c r="Y41" i="9"/>
  <c r="X41" i="9"/>
  <c r="W41" i="9"/>
  <c r="V41" i="9"/>
  <c r="U41" i="9"/>
  <c r="T41" i="9"/>
  <c r="J41" i="9"/>
  <c r="F41" i="9"/>
  <c r="AD41" i="9" s="1"/>
  <c r="AB40" i="9"/>
  <c r="AA40" i="9"/>
  <c r="Z40" i="9"/>
  <c r="Y40" i="9"/>
  <c r="X40" i="9"/>
  <c r="W40" i="9"/>
  <c r="V40" i="9"/>
  <c r="U40" i="9"/>
  <c r="T40" i="9"/>
  <c r="J40" i="9"/>
  <c r="F40" i="9"/>
  <c r="AD40" i="9" s="1"/>
  <c r="AB39" i="9"/>
  <c r="AA39" i="9"/>
  <c r="Z39" i="9"/>
  <c r="Y39" i="9"/>
  <c r="X39" i="9"/>
  <c r="W39" i="9"/>
  <c r="V39" i="9"/>
  <c r="U39" i="9"/>
  <c r="T39" i="9"/>
  <c r="J39" i="9"/>
  <c r="F39" i="9"/>
  <c r="AD39" i="9" s="1"/>
  <c r="AB38" i="9"/>
  <c r="AA38" i="9"/>
  <c r="Z38" i="9"/>
  <c r="Y38" i="9"/>
  <c r="X38" i="9"/>
  <c r="W38" i="9"/>
  <c r="V38" i="9"/>
  <c r="U38" i="9"/>
  <c r="T38" i="9"/>
  <c r="J38" i="9"/>
  <c r="F38" i="9"/>
  <c r="AD38" i="9" s="1"/>
  <c r="AB37" i="9"/>
  <c r="AA37" i="9"/>
  <c r="Z37" i="9"/>
  <c r="Y37" i="9"/>
  <c r="X37" i="9"/>
  <c r="W37" i="9"/>
  <c r="V37" i="9"/>
  <c r="U37" i="9"/>
  <c r="T37" i="9"/>
  <c r="J37" i="9"/>
  <c r="F37" i="9"/>
  <c r="AD37" i="9" s="1"/>
  <c r="AB36" i="9"/>
  <c r="AA36" i="9"/>
  <c r="Z36" i="9"/>
  <c r="Y36" i="9"/>
  <c r="X36" i="9"/>
  <c r="W36" i="9"/>
  <c r="V36" i="9"/>
  <c r="U36" i="9"/>
  <c r="T36" i="9"/>
  <c r="J36" i="9"/>
  <c r="F36" i="9"/>
  <c r="AD36" i="9" s="1"/>
  <c r="AB35" i="9"/>
  <c r="AA35" i="9"/>
  <c r="Z35" i="9"/>
  <c r="Y35" i="9"/>
  <c r="X35" i="9"/>
  <c r="W35" i="9"/>
  <c r="V35" i="9"/>
  <c r="U35" i="9"/>
  <c r="T35" i="9"/>
  <c r="J35" i="9"/>
  <c r="F35" i="9"/>
  <c r="AD35" i="9" s="1"/>
  <c r="AB34" i="9"/>
  <c r="AA34" i="9"/>
  <c r="Z34" i="9"/>
  <c r="Y34" i="9"/>
  <c r="X34" i="9"/>
  <c r="W34" i="9"/>
  <c r="V34" i="9"/>
  <c r="U34" i="9"/>
  <c r="T34" i="9"/>
  <c r="J34" i="9"/>
  <c r="F34" i="9"/>
  <c r="AD34" i="9" s="1"/>
  <c r="AB33" i="9"/>
  <c r="AA33" i="9"/>
  <c r="Z33" i="9"/>
  <c r="Y33" i="9"/>
  <c r="X33" i="9"/>
  <c r="W33" i="9"/>
  <c r="V33" i="9"/>
  <c r="U33" i="9"/>
  <c r="J33" i="9"/>
  <c r="F33" i="9"/>
  <c r="AD33" i="9" s="1"/>
  <c r="AB22" i="9"/>
  <c r="AB21" i="9"/>
  <c r="AB20" i="9"/>
  <c r="AB19" i="9"/>
  <c r="AB18" i="9"/>
  <c r="AB17" i="9"/>
  <c r="AB16" i="9"/>
  <c r="AB15" i="9"/>
  <c r="AB14" i="9"/>
  <c r="AB13" i="9"/>
  <c r="AB12" i="9"/>
  <c r="AB11" i="9"/>
  <c r="AB10" i="9"/>
  <c r="AB9" i="9"/>
  <c r="AB8" i="9"/>
  <c r="AB7" i="9"/>
  <c r="Y22" i="9"/>
  <c r="Y21" i="9"/>
  <c r="Y20" i="9"/>
  <c r="Y19" i="9"/>
  <c r="Y18" i="9"/>
  <c r="Y17" i="9"/>
  <c r="Y16" i="9"/>
  <c r="Y15" i="9"/>
  <c r="Y14" i="9"/>
  <c r="Y13" i="9"/>
  <c r="Y12" i="9"/>
  <c r="Y11" i="9"/>
  <c r="Y10" i="9"/>
  <c r="Y9" i="9"/>
  <c r="Y8" i="9"/>
  <c r="Y7" i="9"/>
  <c r="V8" i="9"/>
  <c r="V9" i="9"/>
  <c r="V10" i="9"/>
  <c r="V11" i="9"/>
  <c r="V12" i="9"/>
  <c r="V13" i="9"/>
  <c r="V14" i="9"/>
  <c r="V15" i="9"/>
  <c r="V16" i="9"/>
  <c r="V17" i="9"/>
  <c r="V18" i="9"/>
  <c r="V19" i="9"/>
  <c r="V20" i="9"/>
  <c r="V21" i="9"/>
  <c r="V22" i="9"/>
  <c r="V7" i="9"/>
  <c r="AA22" i="9"/>
  <c r="AA21" i="9"/>
  <c r="AA20" i="9"/>
  <c r="AA19" i="9"/>
  <c r="AA18" i="9"/>
  <c r="AA17" i="9"/>
  <c r="AA16" i="9"/>
  <c r="AA15" i="9"/>
  <c r="AA14" i="9"/>
  <c r="AA13" i="9"/>
  <c r="AA12" i="9"/>
  <c r="AA11" i="9"/>
  <c r="AA10" i="9"/>
  <c r="AA9" i="9"/>
  <c r="AA8" i="9"/>
  <c r="AA7" i="9"/>
  <c r="X22" i="9"/>
  <c r="X21" i="9"/>
  <c r="X20" i="9"/>
  <c r="X19" i="9"/>
  <c r="X18" i="9"/>
  <c r="X17" i="9"/>
  <c r="X16" i="9"/>
  <c r="X15" i="9"/>
  <c r="X14" i="9"/>
  <c r="X13" i="9"/>
  <c r="X12" i="9"/>
  <c r="X11" i="9"/>
  <c r="X10" i="9"/>
  <c r="X9" i="9"/>
  <c r="X8" i="9"/>
  <c r="X7" i="9"/>
  <c r="U8" i="9"/>
  <c r="U9" i="9"/>
  <c r="U10" i="9"/>
  <c r="U11" i="9"/>
  <c r="U12" i="9"/>
  <c r="U13" i="9"/>
  <c r="U14" i="9"/>
  <c r="U15" i="9"/>
  <c r="U16" i="9"/>
  <c r="U17" i="9"/>
  <c r="U18" i="9"/>
  <c r="U19" i="9"/>
  <c r="U20" i="9"/>
  <c r="U21" i="9"/>
  <c r="U22" i="9"/>
  <c r="U7" i="9"/>
  <c r="Z22" i="9"/>
  <c r="Z21" i="9"/>
  <c r="Z20" i="9"/>
  <c r="Z19" i="9"/>
  <c r="Z18" i="9"/>
  <c r="Z17" i="9"/>
  <c r="Z16" i="9"/>
  <c r="Z15" i="9"/>
  <c r="Z14" i="9"/>
  <c r="Z13" i="9"/>
  <c r="Z12" i="9"/>
  <c r="Z11" i="9"/>
  <c r="Z10" i="9"/>
  <c r="Z9" i="9"/>
  <c r="Z8" i="9"/>
  <c r="Z7" i="9"/>
  <c r="W22" i="9"/>
  <c r="W21" i="9"/>
  <c r="W20" i="9"/>
  <c r="W19" i="9"/>
  <c r="W18" i="9"/>
  <c r="W17" i="9"/>
  <c r="W16" i="9"/>
  <c r="W15" i="9"/>
  <c r="W14" i="9"/>
  <c r="W13" i="9"/>
  <c r="W12" i="9"/>
  <c r="W11" i="9"/>
  <c r="W10" i="9"/>
  <c r="W9" i="9"/>
  <c r="W8" i="9"/>
  <c r="W7" i="9"/>
  <c r="T8" i="9"/>
  <c r="T9" i="9"/>
  <c r="T10" i="9"/>
  <c r="T11" i="9"/>
  <c r="T12" i="9"/>
  <c r="T13" i="9"/>
  <c r="T14" i="9"/>
  <c r="T15" i="9"/>
  <c r="T16" i="9"/>
  <c r="T17" i="9"/>
  <c r="T18" i="9"/>
  <c r="T19" i="9"/>
  <c r="T20" i="9"/>
  <c r="T21" i="9"/>
  <c r="T22" i="9"/>
  <c r="T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7" i="9"/>
  <c r="F8" i="9"/>
  <c r="AD8" i="9" s="1"/>
  <c r="F9" i="9"/>
  <c r="AD9" i="9" s="1"/>
  <c r="F10" i="9"/>
  <c r="AD10" i="9" s="1"/>
  <c r="F11" i="9"/>
  <c r="AD11" i="9" s="1"/>
  <c r="F12" i="9"/>
  <c r="AD12" i="9" s="1"/>
  <c r="F13" i="9"/>
  <c r="AD13" i="9" s="1"/>
  <c r="F14" i="9"/>
  <c r="AD14" i="9" s="1"/>
  <c r="F15" i="9"/>
  <c r="AD15" i="9" s="1"/>
  <c r="F16" i="9"/>
  <c r="AD16" i="9" s="1"/>
  <c r="F17" i="9"/>
  <c r="AD17" i="9" s="1"/>
  <c r="F18" i="9"/>
  <c r="AD18" i="9" s="1"/>
  <c r="F19" i="9"/>
  <c r="AD19" i="9" s="1"/>
  <c r="F20" i="9"/>
  <c r="AD20" i="9" s="1"/>
  <c r="F21" i="9"/>
  <c r="AD21" i="9" s="1"/>
  <c r="F22" i="9"/>
  <c r="AD22" i="9" s="1"/>
  <c r="F7" i="9"/>
  <c r="AD7" i="9" s="1"/>
  <c r="AF10" i="9" l="1"/>
  <c r="AF22" i="9"/>
  <c r="AF99" i="9"/>
  <c r="AE16" i="9"/>
  <c r="AF16" i="9"/>
  <c r="AG16" i="9"/>
  <c r="V73" i="9"/>
  <c r="AF18" i="9"/>
  <c r="V65" i="9"/>
  <c r="AG17" i="9"/>
  <c r="AE7" i="9"/>
  <c r="AE19" i="9"/>
  <c r="AF7" i="9"/>
  <c r="AF19" i="9"/>
  <c r="AG7" i="9"/>
  <c r="AG19" i="9"/>
  <c r="V60" i="9"/>
  <c r="V64" i="9"/>
  <c r="V68" i="9"/>
  <c r="V72" i="9"/>
  <c r="AE17" i="9"/>
  <c r="AG12" i="9"/>
  <c r="Y60" i="9"/>
  <c r="AG60" i="9" s="1"/>
  <c r="Y64" i="9"/>
  <c r="AG64" i="9" s="1"/>
  <c r="Y68" i="9"/>
  <c r="Y72" i="9"/>
  <c r="AE13" i="9"/>
  <c r="AF13" i="9"/>
  <c r="AG13" i="9"/>
  <c r="AF14" i="9"/>
  <c r="AE194" i="9"/>
  <c r="AE199" i="9"/>
  <c r="AE202" i="9"/>
  <c r="AE177" i="9"/>
  <c r="B187" i="9" s="1"/>
  <c r="AE165" i="9"/>
  <c r="AE168" i="9"/>
  <c r="AE143" i="9"/>
  <c r="AE125" i="9"/>
  <c r="AE121" i="9"/>
  <c r="AE123" i="9"/>
  <c r="Y70" i="9"/>
  <c r="AE174" i="9"/>
  <c r="AE176" i="9"/>
  <c r="AE203" i="9"/>
  <c r="V62" i="9"/>
  <c r="AE8" i="9"/>
  <c r="AF8" i="9"/>
  <c r="F26" i="9" s="1"/>
  <c r="AF20" i="9"/>
  <c r="AG8" i="9"/>
  <c r="AG20" i="9"/>
  <c r="V69" i="9"/>
  <c r="AE113" i="9"/>
  <c r="AE128" i="9"/>
  <c r="AE147" i="9"/>
  <c r="AE172" i="9"/>
  <c r="AE9" i="9"/>
  <c r="AE21" i="9"/>
  <c r="AF9" i="9"/>
  <c r="AF21" i="9"/>
  <c r="AG9" i="9"/>
  <c r="AG21" i="9"/>
  <c r="Y73" i="9"/>
  <c r="AE192" i="9"/>
  <c r="AE20" i="9"/>
  <c r="AE10" i="9"/>
  <c r="AE22" i="9"/>
  <c r="AG10" i="9"/>
  <c r="AG22" i="9"/>
  <c r="AE118" i="9"/>
  <c r="AE126" i="9"/>
  <c r="AE140" i="9"/>
  <c r="AF17" i="9"/>
  <c r="V74" i="9"/>
  <c r="AE11" i="9"/>
  <c r="AF11" i="9"/>
  <c r="AG11" i="9"/>
  <c r="AE116" i="9"/>
  <c r="AE124" i="9"/>
  <c r="AE191" i="9"/>
  <c r="AE193" i="9"/>
  <c r="AE12" i="9"/>
  <c r="AF12" i="9"/>
  <c r="C26" i="9"/>
  <c r="AE150" i="9"/>
  <c r="AE179" i="9"/>
  <c r="AE195" i="9"/>
  <c r="AE117" i="9"/>
  <c r="AE180" i="9"/>
  <c r="V66" i="9"/>
  <c r="AG18" i="9"/>
  <c r="AE14" i="9"/>
  <c r="AG14" i="9"/>
  <c r="V67" i="9"/>
  <c r="V71" i="9"/>
  <c r="AE167" i="9"/>
  <c r="AE173" i="9"/>
  <c r="V70" i="9"/>
  <c r="AG70" i="9" s="1"/>
  <c r="AE206" i="9"/>
  <c r="AE18" i="9"/>
  <c r="AE151" i="9"/>
  <c r="AE15" i="9"/>
  <c r="AF15" i="9"/>
  <c r="AG15" i="9"/>
  <c r="Y63" i="9"/>
  <c r="AE127" i="9"/>
  <c r="AE139" i="9"/>
  <c r="AE169" i="9"/>
  <c r="AE198" i="9"/>
  <c r="AE200" i="9"/>
  <c r="AG175" i="9"/>
  <c r="AG196" i="9"/>
  <c r="AG203" i="9"/>
  <c r="AE205" i="9"/>
  <c r="AG194" i="9"/>
  <c r="AF197" i="9"/>
  <c r="AG202" i="9"/>
  <c r="AF205" i="9"/>
  <c r="AE196" i="9"/>
  <c r="AG197" i="9"/>
  <c r="AF203" i="9"/>
  <c r="AG205" i="9"/>
  <c r="AF196" i="9"/>
  <c r="AG200" i="9"/>
  <c r="AF195" i="9"/>
  <c r="AG201" i="9"/>
  <c r="AG192" i="9"/>
  <c r="AE201" i="9"/>
  <c r="AG198" i="9"/>
  <c r="AF201" i="9"/>
  <c r="AE197" i="9"/>
  <c r="AF200" i="9"/>
  <c r="AF199" i="9"/>
  <c r="AG165" i="9"/>
  <c r="AE166" i="9"/>
  <c r="AF173" i="9"/>
  <c r="F186" i="9" s="1"/>
  <c r="AG178" i="9"/>
  <c r="AF166" i="9"/>
  <c r="AG173" i="9"/>
  <c r="AG180" i="9"/>
  <c r="AF165" i="9"/>
  <c r="F184" i="9" s="1"/>
  <c r="AG171" i="9"/>
  <c r="AG177" i="9"/>
  <c r="AE171" i="9"/>
  <c r="AF179" i="9"/>
  <c r="AF171" i="9"/>
  <c r="AE178" i="9"/>
  <c r="AG169" i="9"/>
  <c r="AE170" i="9"/>
  <c r="AF178" i="9"/>
  <c r="AF170" i="9"/>
  <c r="C185" i="9" s="1"/>
  <c r="AG166" i="9"/>
  <c r="AE175" i="9"/>
  <c r="AE153" i="9"/>
  <c r="AE149" i="9"/>
  <c r="AE152" i="9"/>
  <c r="AG154" i="9"/>
  <c r="AE146" i="9"/>
  <c r="AE148" i="9"/>
  <c r="AG150" i="9"/>
  <c r="AF151" i="9"/>
  <c r="C161" i="9" s="1"/>
  <c r="AF152" i="9"/>
  <c r="AG153" i="9"/>
  <c r="AE145" i="9"/>
  <c r="AF147" i="9"/>
  <c r="F160" i="9" s="1"/>
  <c r="AF148" i="9"/>
  <c r="AG149" i="9"/>
  <c r="AG151" i="9"/>
  <c r="AG152" i="9"/>
  <c r="AE142" i="9"/>
  <c r="AE144" i="9"/>
  <c r="AG146" i="9"/>
  <c r="AG147" i="9"/>
  <c r="AG148" i="9"/>
  <c r="AE141" i="9"/>
  <c r="AF143" i="9"/>
  <c r="AF144" i="9"/>
  <c r="AG145" i="9"/>
  <c r="AE154" i="9"/>
  <c r="AE120" i="9"/>
  <c r="AF123" i="9"/>
  <c r="AF125" i="9"/>
  <c r="AF126" i="9"/>
  <c r="AG127" i="9"/>
  <c r="AF121" i="9"/>
  <c r="AF122" i="9"/>
  <c r="AG123" i="9"/>
  <c r="G134" i="9" s="1"/>
  <c r="AG124" i="9"/>
  <c r="AG125" i="9"/>
  <c r="AG126" i="9"/>
  <c r="AE115" i="9"/>
  <c r="AF117" i="9"/>
  <c r="AF118" i="9"/>
  <c r="AG119" i="9"/>
  <c r="AE114" i="9"/>
  <c r="AF115" i="9"/>
  <c r="AG116" i="9"/>
  <c r="AG117" i="9"/>
  <c r="AG118" i="9"/>
  <c r="AF113" i="9"/>
  <c r="AF114" i="9"/>
  <c r="AG115" i="9"/>
  <c r="AF127" i="9"/>
  <c r="AG113" i="9"/>
  <c r="AG114" i="9"/>
  <c r="AE122" i="9"/>
  <c r="AE119" i="9"/>
  <c r="AG195" i="9"/>
  <c r="AG168" i="9"/>
  <c r="AG193" i="9"/>
  <c r="AG199" i="9"/>
  <c r="F158" i="9"/>
  <c r="C158" i="9"/>
  <c r="B159" i="9"/>
  <c r="AG179" i="9"/>
  <c r="F210" i="9"/>
  <c r="C210" i="9"/>
  <c r="E212" i="9"/>
  <c r="G158" i="9"/>
  <c r="D158" i="9"/>
  <c r="AG167" i="9"/>
  <c r="AG174" i="9"/>
  <c r="AG191" i="9"/>
  <c r="AG206" i="9"/>
  <c r="E159" i="9"/>
  <c r="E184" i="9"/>
  <c r="AE93" i="9"/>
  <c r="Y93" i="9"/>
  <c r="AF93" i="9"/>
  <c r="V95" i="9"/>
  <c r="Y61" i="9"/>
  <c r="AG61" i="9" s="1"/>
  <c r="Y65" i="9"/>
  <c r="AE61" i="9"/>
  <c r="V63" i="9"/>
  <c r="AG63" i="9" s="1"/>
  <c r="V59" i="9"/>
  <c r="Y59" i="9"/>
  <c r="Y67" i="9"/>
  <c r="AG67" i="9" s="1"/>
  <c r="Y71" i="9"/>
  <c r="Y62" i="9"/>
  <c r="Y66" i="9"/>
  <c r="AE69" i="9"/>
  <c r="Y74" i="9"/>
  <c r="AG74" i="9" s="1"/>
  <c r="Y69" i="9"/>
  <c r="AF33" i="9"/>
  <c r="AG41" i="9"/>
  <c r="AE38" i="9"/>
  <c r="AE37" i="9"/>
  <c r="AF41" i="9"/>
  <c r="AF35" i="9"/>
  <c r="AG72" i="9"/>
  <c r="AF34" i="9"/>
  <c r="AF46" i="9"/>
  <c r="AG47" i="9"/>
  <c r="AE86" i="9"/>
  <c r="AG37" i="9"/>
  <c r="AE34" i="9"/>
  <c r="AE46" i="9"/>
  <c r="AF67" i="9"/>
  <c r="Y94" i="9"/>
  <c r="AG68" i="9"/>
  <c r="AE94" i="9"/>
  <c r="V87" i="9"/>
  <c r="Y92" i="9"/>
  <c r="AE92" i="9"/>
  <c r="AE87" i="9"/>
  <c r="Y86" i="9"/>
  <c r="AF87" i="9"/>
  <c r="AE96" i="9"/>
  <c r="AF91" i="9"/>
  <c r="AF96" i="9"/>
  <c r="Y100" i="9"/>
  <c r="AE90" i="9"/>
  <c r="V99" i="9"/>
  <c r="AF90" i="9"/>
  <c r="Y89" i="9"/>
  <c r="AE89" i="9"/>
  <c r="AE99" i="9"/>
  <c r="AE85" i="9"/>
  <c r="AF86" i="9"/>
  <c r="V90" i="9"/>
  <c r="AF92" i="9"/>
  <c r="V96" i="9"/>
  <c r="V89" i="9"/>
  <c r="Y91" i="9"/>
  <c r="Y85" i="9"/>
  <c r="V91" i="9"/>
  <c r="Y97" i="9"/>
  <c r="Y90" i="9"/>
  <c r="AE91" i="9"/>
  <c r="Y96" i="9"/>
  <c r="AF85" i="9"/>
  <c r="V94" i="9"/>
  <c r="AF97" i="9"/>
  <c r="V100" i="9"/>
  <c r="V93" i="9"/>
  <c r="Y95" i="9"/>
  <c r="Y88" i="9"/>
  <c r="AE95" i="9"/>
  <c r="AE88" i="9"/>
  <c r="AF95" i="9"/>
  <c r="AE100" i="9"/>
  <c r="V88" i="9"/>
  <c r="V86" i="9"/>
  <c r="AF88" i="9"/>
  <c r="AF89" i="9"/>
  <c r="V92" i="9"/>
  <c r="AF94" i="9"/>
  <c r="AF100" i="9"/>
  <c r="Y87" i="9"/>
  <c r="V97" i="9"/>
  <c r="Y99" i="9"/>
  <c r="AE65" i="9"/>
  <c r="AF71" i="9"/>
  <c r="AF63" i="9"/>
  <c r="AE73" i="9"/>
  <c r="AF59" i="9"/>
  <c r="AE59" i="9"/>
  <c r="AE71" i="9"/>
  <c r="AE63" i="9"/>
  <c r="AE67" i="9"/>
  <c r="AE60" i="9"/>
  <c r="AE72" i="9"/>
  <c r="AE74" i="9"/>
  <c r="AF60" i="9"/>
  <c r="AF61" i="9"/>
  <c r="AE62" i="9"/>
  <c r="AE64" i="9"/>
  <c r="AE68" i="9"/>
  <c r="AE70" i="9"/>
  <c r="AF72" i="9"/>
  <c r="AF73" i="9"/>
  <c r="AF74" i="9"/>
  <c r="AF62" i="9"/>
  <c r="AF64" i="9"/>
  <c r="AF65" i="9"/>
  <c r="AE66" i="9"/>
  <c r="AF68" i="9"/>
  <c r="AF69" i="9"/>
  <c r="AF70" i="9"/>
  <c r="AG73" i="9"/>
  <c r="AG65" i="9"/>
  <c r="AF66" i="9"/>
  <c r="AE33" i="9"/>
  <c r="AE45" i="9"/>
  <c r="AG45" i="9"/>
  <c r="AF45" i="9"/>
  <c r="AF43" i="9"/>
  <c r="AG44" i="9"/>
  <c r="AF42" i="9"/>
  <c r="AF37" i="9"/>
  <c r="AF39" i="9"/>
  <c r="AG40" i="9"/>
  <c r="AF38" i="9"/>
  <c r="AE42" i="9"/>
  <c r="AE41" i="9"/>
  <c r="AE47" i="9"/>
  <c r="AG36" i="9"/>
  <c r="AG33" i="9"/>
  <c r="AE36" i="9"/>
  <c r="AE40" i="9"/>
  <c r="AE44" i="9"/>
  <c r="AE35" i="9"/>
  <c r="AF36" i="9"/>
  <c r="AE39" i="9"/>
  <c r="AF40" i="9"/>
  <c r="AE43" i="9"/>
  <c r="AF44" i="9"/>
  <c r="AE48" i="9"/>
  <c r="AF48" i="9"/>
  <c r="AG34" i="9"/>
  <c r="AG35" i="9"/>
  <c r="AG38" i="9"/>
  <c r="AG39" i="9"/>
  <c r="AG42" i="9"/>
  <c r="AG43" i="9"/>
  <c r="AG46" i="9"/>
  <c r="AF47" i="9"/>
  <c r="AG48" i="9"/>
  <c r="D213" i="9" l="1"/>
  <c r="E29" i="9"/>
  <c r="B132" i="9"/>
  <c r="E133" i="9"/>
  <c r="B134" i="9"/>
  <c r="D134" i="9"/>
  <c r="E187" i="9"/>
  <c r="AG71" i="9"/>
  <c r="C187" i="9"/>
  <c r="F29" i="9"/>
  <c r="E107" i="9"/>
  <c r="C132" i="9"/>
  <c r="D26" i="9"/>
  <c r="E185" i="9"/>
  <c r="B29" i="9"/>
  <c r="F187" i="9"/>
  <c r="G133" i="9"/>
  <c r="AG87" i="9"/>
  <c r="G26" i="9"/>
  <c r="D132" i="9"/>
  <c r="D161" i="9"/>
  <c r="E161" i="9"/>
  <c r="B158" i="9"/>
  <c r="E26" i="9"/>
  <c r="AG86" i="9"/>
  <c r="AG69" i="9"/>
  <c r="D159" i="9"/>
  <c r="E135" i="9"/>
  <c r="B210" i="9"/>
  <c r="B212" i="9"/>
  <c r="C213" i="9"/>
  <c r="E213" i="9"/>
  <c r="E210" i="9"/>
  <c r="F213" i="9"/>
  <c r="E211" i="9"/>
  <c r="F212" i="9"/>
  <c r="F211" i="9"/>
  <c r="B211" i="9"/>
  <c r="B184" i="9"/>
  <c r="F185" i="9"/>
  <c r="E186" i="9"/>
  <c r="B185" i="9"/>
  <c r="B186" i="9"/>
  <c r="B160" i="9"/>
  <c r="E158" i="9"/>
  <c r="C159" i="9"/>
  <c r="G159" i="9"/>
  <c r="B161" i="9"/>
  <c r="E160" i="9"/>
  <c r="D160" i="9"/>
  <c r="G161" i="9"/>
  <c r="G160" i="9"/>
  <c r="D135" i="9"/>
  <c r="C133" i="9"/>
  <c r="F132" i="9"/>
  <c r="C134" i="9"/>
  <c r="G132" i="9"/>
  <c r="B133" i="9"/>
  <c r="E134" i="9"/>
  <c r="C135" i="9"/>
  <c r="B135" i="9"/>
  <c r="E132" i="9"/>
  <c r="E105" i="9"/>
  <c r="B105" i="9"/>
  <c r="E55" i="9"/>
  <c r="B55" i="9"/>
  <c r="AG66" i="9"/>
  <c r="D79" i="9" s="1"/>
  <c r="C106" i="9"/>
  <c r="F106" i="9"/>
  <c r="B54" i="9"/>
  <c r="E54" i="9"/>
  <c r="B52" i="9"/>
  <c r="E52" i="9"/>
  <c r="B80" i="9"/>
  <c r="E80" i="9"/>
  <c r="AG97" i="9"/>
  <c r="AG62" i="9"/>
  <c r="F134" i="9"/>
  <c r="F135" i="9"/>
  <c r="G27" i="9"/>
  <c r="D27" i="9"/>
  <c r="F81" i="9"/>
  <c r="C81" i="9"/>
  <c r="F28" i="9"/>
  <c r="C28" i="9"/>
  <c r="B79" i="9"/>
  <c r="E79" i="9"/>
  <c r="G81" i="9"/>
  <c r="D81" i="9"/>
  <c r="B106" i="9"/>
  <c r="E106" i="9"/>
  <c r="F27" i="9"/>
  <c r="C27" i="9"/>
  <c r="E81" i="9"/>
  <c r="B81" i="9"/>
  <c r="B107" i="9"/>
  <c r="AG93" i="9"/>
  <c r="C54" i="9"/>
  <c r="F54" i="9"/>
  <c r="D52" i="9"/>
  <c r="G52" i="9"/>
  <c r="B213" i="9"/>
  <c r="B78" i="9"/>
  <c r="E78" i="9"/>
  <c r="AG92" i="9"/>
  <c r="AG96" i="9"/>
  <c r="C80" i="9"/>
  <c r="F80" i="9"/>
  <c r="E53" i="9"/>
  <c r="B53" i="9"/>
  <c r="AG59" i="9"/>
  <c r="D29" i="9"/>
  <c r="G79" i="9"/>
  <c r="F53" i="9"/>
  <c r="C53" i="9"/>
  <c r="C78" i="9"/>
  <c r="F78" i="9"/>
  <c r="F105" i="9"/>
  <c r="C105" i="9"/>
  <c r="F107" i="9"/>
  <c r="C107" i="9"/>
  <c r="D80" i="9"/>
  <c r="G80" i="9"/>
  <c r="E27" i="9"/>
  <c r="B27" i="9"/>
  <c r="AG90" i="9"/>
  <c r="D54" i="9"/>
  <c r="G54" i="9"/>
  <c r="C29" i="9"/>
  <c r="G55" i="9"/>
  <c r="D55" i="9"/>
  <c r="AG95" i="9"/>
  <c r="F79" i="9"/>
  <c r="C79" i="9"/>
  <c r="C104" i="9"/>
  <c r="F104" i="9"/>
  <c r="G53" i="9"/>
  <c r="D53" i="9"/>
  <c r="C52" i="9"/>
  <c r="F52" i="9"/>
  <c r="F55" i="9"/>
  <c r="C55" i="9"/>
  <c r="B28" i="9"/>
  <c r="E28" i="9"/>
  <c r="B104" i="9"/>
  <c r="E104" i="9"/>
  <c r="G135" i="9"/>
  <c r="D133" i="9"/>
  <c r="G28" i="9"/>
  <c r="D28" i="9"/>
  <c r="B26" i="9"/>
  <c r="G29" i="9"/>
  <c r="C212" i="9"/>
  <c r="G213" i="9"/>
  <c r="C211" i="9"/>
  <c r="AG172" i="9"/>
  <c r="D185" i="9" s="1"/>
  <c r="C186" i="9"/>
  <c r="G184" i="9"/>
  <c r="AG176" i="9"/>
  <c r="G186" i="9" s="1"/>
  <c r="F161" i="9"/>
  <c r="F133" i="9"/>
  <c r="C184" i="9"/>
  <c r="F159" i="9"/>
  <c r="C160" i="9"/>
  <c r="D187" i="9"/>
  <c r="G187" i="9"/>
  <c r="D184" i="9"/>
  <c r="G212" i="9"/>
  <c r="D212" i="9"/>
  <c r="G210" i="9"/>
  <c r="D210" i="9"/>
  <c r="G211" i="9"/>
  <c r="D211" i="9"/>
  <c r="AG94" i="9"/>
  <c r="AG100" i="9"/>
  <c r="AG91" i="9"/>
  <c r="AG99" i="9"/>
  <c r="AG89" i="9"/>
  <c r="AG85" i="9"/>
  <c r="AG88" i="9"/>
  <c r="G185" i="9" l="1"/>
  <c r="D186" i="9"/>
  <c r="D78" i="9"/>
  <c r="G78" i="9"/>
  <c r="G106" i="9"/>
  <c r="D106" i="9"/>
  <c r="D104" i="9"/>
  <c r="G104" i="9"/>
  <c r="G105" i="9"/>
  <c r="D105" i="9"/>
  <c r="G107" i="9"/>
  <c r="D107" i="9"/>
  <c r="C101" i="8"/>
  <c r="C97" i="8"/>
  <c r="B98" i="8"/>
  <c r="P88" i="8"/>
  <c r="O88" i="8"/>
  <c r="N88" i="8"/>
  <c r="J88" i="8"/>
  <c r="F88" i="8"/>
  <c r="R88" i="8" s="1"/>
  <c r="R87" i="8"/>
  <c r="P87" i="8"/>
  <c r="S87" i="8" s="1"/>
  <c r="O87" i="8"/>
  <c r="N87" i="8"/>
  <c r="J87" i="8"/>
  <c r="F87" i="8"/>
  <c r="P86" i="8"/>
  <c r="O86" i="8"/>
  <c r="N86" i="8"/>
  <c r="J86" i="8"/>
  <c r="F86" i="8"/>
  <c r="R86" i="8" s="1"/>
  <c r="P85" i="8"/>
  <c r="O85" i="8"/>
  <c r="N85" i="8"/>
  <c r="J85" i="8"/>
  <c r="F85" i="8"/>
  <c r="R85" i="8" s="1"/>
  <c r="P84" i="8"/>
  <c r="O84" i="8"/>
  <c r="N84" i="8"/>
  <c r="J84" i="8"/>
  <c r="F84" i="8"/>
  <c r="R84" i="8" s="1"/>
  <c r="P83" i="8"/>
  <c r="O83" i="8"/>
  <c r="N83" i="8"/>
  <c r="J83" i="8"/>
  <c r="F83" i="8"/>
  <c r="R83" i="8" s="1"/>
  <c r="P82" i="8"/>
  <c r="O82" i="8"/>
  <c r="N82" i="8"/>
  <c r="J82" i="8"/>
  <c r="F82" i="8"/>
  <c r="R82" i="8" s="1"/>
  <c r="P81" i="8"/>
  <c r="O81" i="8"/>
  <c r="N81" i="8"/>
  <c r="J81" i="8"/>
  <c r="F81" i="8"/>
  <c r="R81" i="8" s="1"/>
  <c r="P80" i="8"/>
  <c r="O80" i="8"/>
  <c r="N80" i="8"/>
  <c r="J80" i="8"/>
  <c r="F80" i="8"/>
  <c r="R80" i="8" s="1"/>
  <c r="P79" i="8"/>
  <c r="O79" i="8"/>
  <c r="N79" i="8"/>
  <c r="J79" i="8"/>
  <c r="F79" i="8"/>
  <c r="R79" i="8" s="1"/>
  <c r="P78" i="8"/>
  <c r="O78" i="8"/>
  <c r="N78" i="8"/>
  <c r="J78" i="8"/>
  <c r="F78" i="8"/>
  <c r="R78" i="8" s="1"/>
  <c r="P77" i="8"/>
  <c r="O77" i="8"/>
  <c r="N77" i="8"/>
  <c r="J77" i="8"/>
  <c r="F77" i="8"/>
  <c r="R77" i="8" s="1"/>
  <c r="P76" i="8"/>
  <c r="O76" i="8"/>
  <c r="N76" i="8"/>
  <c r="J76" i="8"/>
  <c r="F76" i="8"/>
  <c r="R76" i="8" s="1"/>
  <c r="P75" i="8"/>
  <c r="O75" i="8"/>
  <c r="N75" i="8"/>
  <c r="J75" i="8"/>
  <c r="F75" i="8"/>
  <c r="R75" i="8" s="1"/>
  <c r="P74" i="8"/>
  <c r="O74" i="8"/>
  <c r="N74" i="8"/>
  <c r="J74" i="8"/>
  <c r="F74" i="8"/>
  <c r="R74" i="8" s="1"/>
  <c r="P73" i="8"/>
  <c r="O73" i="8"/>
  <c r="N73" i="8"/>
  <c r="J73" i="8"/>
  <c r="F73" i="8"/>
  <c r="R73" i="8" s="1"/>
  <c r="P71" i="8"/>
  <c r="O71" i="8"/>
  <c r="N71" i="8"/>
  <c r="J71" i="8"/>
  <c r="F71" i="8"/>
  <c r="R71" i="8" s="1"/>
  <c r="P70" i="8"/>
  <c r="O70" i="8"/>
  <c r="N70" i="8"/>
  <c r="J70" i="8"/>
  <c r="F70" i="8"/>
  <c r="R70" i="8" s="1"/>
  <c r="P69" i="8"/>
  <c r="O69" i="8"/>
  <c r="N69" i="8"/>
  <c r="J69" i="8"/>
  <c r="F69" i="8"/>
  <c r="R69" i="8" s="1"/>
  <c r="P68" i="8"/>
  <c r="O68" i="8"/>
  <c r="N68" i="8"/>
  <c r="J68" i="8"/>
  <c r="F68" i="8"/>
  <c r="R68" i="8" s="1"/>
  <c r="P67" i="8"/>
  <c r="O67" i="8"/>
  <c r="N67" i="8"/>
  <c r="J67" i="8"/>
  <c r="F67" i="8"/>
  <c r="R67" i="8" s="1"/>
  <c r="P66" i="8"/>
  <c r="O66" i="8"/>
  <c r="N66" i="8"/>
  <c r="J66" i="8"/>
  <c r="F66" i="8"/>
  <c r="R66" i="8" s="1"/>
  <c r="P65" i="8"/>
  <c r="O65" i="8"/>
  <c r="N65" i="8"/>
  <c r="J65" i="8"/>
  <c r="F65" i="8"/>
  <c r="R65" i="8" s="1"/>
  <c r="P64" i="8"/>
  <c r="O64" i="8"/>
  <c r="N64" i="8"/>
  <c r="J64" i="8"/>
  <c r="F64" i="8"/>
  <c r="R64" i="8" s="1"/>
  <c r="P63" i="8"/>
  <c r="O63" i="8"/>
  <c r="N63" i="8"/>
  <c r="J63" i="8"/>
  <c r="F63" i="8"/>
  <c r="R63" i="8" s="1"/>
  <c r="P62" i="8"/>
  <c r="O62" i="8"/>
  <c r="N62" i="8"/>
  <c r="J62" i="8"/>
  <c r="F62" i="8"/>
  <c r="R62" i="8" s="1"/>
  <c r="P61" i="8"/>
  <c r="O61" i="8"/>
  <c r="N61" i="8"/>
  <c r="J61" i="8"/>
  <c r="F61" i="8"/>
  <c r="R61" i="8" s="1"/>
  <c r="P60" i="8"/>
  <c r="O60" i="8"/>
  <c r="N60" i="8"/>
  <c r="J60" i="8"/>
  <c r="F60" i="8"/>
  <c r="R60" i="8" s="1"/>
  <c r="P59" i="8"/>
  <c r="O59" i="8"/>
  <c r="N59" i="8"/>
  <c r="J59" i="8"/>
  <c r="F59" i="8"/>
  <c r="R59" i="8" s="1"/>
  <c r="P58" i="8"/>
  <c r="O58" i="8"/>
  <c r="N58" i="8"/>
  <c r="J58" i="8"/>
  <c r="F58" i="8"/>
  <c r="R58" i="8" s="1"/>
  <c r="P82" i="7"/>
  <c r="O82" i="7"/>
  <c r="N82" i="7"/>
  <c r="J82" i="7"/>
  <c r="F82" i="7"/>
  <c r="R82" i="7" s="1"/>
  <c r="P81" i="7"/>
  <c r="O81" i="7"/>
  <c r="N81" i="7"/>
  <c r="J81" i="7"/>
  <c r="F81" i="7"/>
  <c r="R81" i="7" s="1"/>
  <c r="P80" i="7"/>
  <c r="O80" i="7"/>
  <c r="N80" i="7"/>
  <c r="J80" i="7"/>
  <c r="F80" i="7"/>
  <c r="R80" i="7" s="1"/>
  <c r="P79" i="7"/>
  <c r="O79" i="7"/>
  <c r="N79" i="7"/>
  <c r="J79" i="7"/>
  <c r="F79" i="7"/>
  <c r="R79" i="7" s="1"/>
  <c r="P78" i="7"/>
  <c r="O78" i="7"/>
  <c r="N78" i="7"/>
  <c r="J78" i="7"/>
  <c r="F78" i="7"/>
  <c r="R78" i="7" s="1"/>
  <c r="P77" i="7"/>
  <c r="O77" i="7"/>
  <c r="N77" i="7"/>
  <c r="J77" i="7"/>
  <c r="F77" i="7"/>
  <c r="R77" i="7" s="1"/>
  <c r="P76" i="7"/>
  <c r="O76" i="7"/>
  <c r="N76" i="7"/>
  <c r="J76" i="7"/>
  <c r="F76" i="7"/>
  <c r="R76" i="7" s="1"/>
  <c r="P75" i="7"/>
  <c r="O75" i="7"/>
  <c r="N75" i="7"/>
  <c r="J75" i="7"/>
  <c r="F75" i="7"/>
  <c r="R75" i="7" s="1"/>
  <c r="P74" i="7"/>
  <c r="O74" i="7"/>
  <c r="N74" i="7"/>
  <c r="J74" i="7"/>
  <c r="F74" i="7"/>
  <c r="R74" i="7" s="1"/>
  <c r="P72" i="7"/>
  <c r="O72" i="7"/>
  <c r="N72" i="7"/>
  <c r="J72" i="7"/>
  <c r="F72" i="7"/>
  <c r="R72" i="7" s="1"/>
  <c r="P71" i="7"/>
  <c r="O71" i="7"/>
  <c r="N71" i="7"/>
  <c r="J71" i="7"/>
  <c r="F71" i="7"/>
  <c r="R71" i="7" s="1"/>
  <c r="P70" i="7"/>
  <c r="O70" i="7"/>
  <c r="N70" i="7"/>
  <c r="J70" i="7"/>
  <c r="F70" i="7"/>
  <c r="R70" i="7" s="1"/>
  <c r="P69" i="7"/>
  <c r="O69" i="7"/>
  <c r="N69" i="7"/>
  <c r="J69" i="7"/>
  <c r="F69" i="7"/>
  <c r="R69" i="7" s="1"/>
  <c r="P68" i="7"/>
  <c r="O68" i="7"/>
  <c r="N68" i="7"/>
  <c r="J68" i="7"/>
  <c r="F68" i="7"/>
  <c r="R68" i="7" s="1"/>
  <c r="P67" i="7"/>
  <c r="O67" i="7"/>
  <c r="N67" i="7"/>
  <c r="J67" i="7"/>
  <c r="F67" i="7"/>
  <c r="R67" i="7" s="1"/>
  <c r="C59" i="6"/>
  <c r="B59" i="6"/>
  <c r="B58" i="6"/>
  <c r="P53" i="6"/>
  <c r="O53" i="6"/>
  <c r="N53" i="6"/>
  <c r="J53" i="6"/>
  <c r="F53" i="6"/>
  <c r="R53" i="6" s="1"/>
  <c r="P52" i="6"/>
  <c r="O52" i="6"/>
  <c r="N52" i="6"/>
  <c r="J52" i="6"/>
  <c r="F52" i="6"/>
  <c r="R52" i="6" s="1"/>
  <c r="P51" i="6"/>
  <c r="S51" i="6" s="1"/>
  <c r="O51" i="6"/>
  <c r="N51" i="6"/>
  <c r="J51" i="6"/>
  <c r="F51" i="6"/>
  <c r="R51" i="6" s="1"/>
  <c r="P50" i="6"/>
  <c r="O50" i="6"/>
  <c r="N50" i="6"/>
  <c r="J50" i="6"/>
  <c r="F50" i="6"/>
  <c r="R50" i="6" s="1"/>
  <c r="P49" i="6"/>
  <c r="O49" i="6"/>
  <c r="N49" i="6"/>
  <c r="J49" i="6"/>
  <c r="F49" i="6"/>
  <c r="R49" i="6" s="1"/>
  <c r="P48" i="6"/>
  <c r="O48" i="6"/>
  <c r="N48" i="6"/>
  <c r="J48" i="6"/>
  <c r="F48" i="6"/>
  <c r="R48" i="6" s="1"/>
  <c r="P47" i="6"/>
  <c r="O47" i="6"/>
  <c r="N47" i="6"/>
  <c r="J47" i="6"/>
  <c r="F47" i="6"/>
  <c r="R47" i="6" s="1"/>
  <c r="P46" i="6"/>
  <c r="O46" i="6"/>
  <c r="N46" i="6"/>
  <c r="J46" i="6"/>
  <c r="F46" i="6"/>
  <c r="R46" i="6" s="1"/>
  <c r="P45" i="6"/>
  <c r="O45" i="6"/>
  <c r="N45" i="6"/>
  <c r="J45" i="6"/>
  <c r="F45" i="6"/>
  <c r="R45" i="6" s="1"/>
  <c r="P43" i="6"/>
  <c r="O43" i="6"/>
  <c r="N43" i="6"/>
  <c r="J43" i="6"/>
  <c r="F43" i="6"/>
  <c r="R43" i="6" s="1"/>
  <c r="P42" i="6"/>
  <c r="O42" i="6"/>
  <c r="N42" i="6"/>
  <c r="J42" i="6"/>
  <c r="F42" i="6"/>
  <c r="R42" i="6" s="1"/>
  <c r="P41" i="6"/>
  <c r="O41" i="6"/>
  <c r="N41" i="6"/>
  <c r="J41" i="6"/>
  <c r="F41" i="6"/>
  <c r="R41" i="6" s="1"/>
  <c r="P40" i="6"/>
  <c r="O40" i="6"/>
  <c r="N40" i="6"/>
  <c r="J40" i="6"/>
  <c r="F40" i="6"/>
  <c r="R40" i="6" s="1"/>
  <c r="R39" i="6"/>
  <c r="P39" i="6"/>
  <c r="O39" i="6"/>
  <c r="N39" i="6"/>
  <c r="J39" i="6"/>
  <c r="F39" i="6"/>
  <c r="P38" i="6"/>
  <c r="O38" i="6"/>
  <c r="N38" i="6"/>
  <c r="J38" i="6"/>
  <c r="F38" i="6"/>
  <c r="R38" i="6" s="1"/>
  <c r="B58" i="5"/>
  <c r="P38" i="5"/>
  <c r="O38" i="5"/>
  <c r="N38" i="5"/>
  <c r="P53" i="5"/>
  <c r="O53" i="5"/>
  <c r="N53" i="5"/>
  <c r="J53" i="5"/>
  <c r="F53" i="5"/>
  <c r="R53" i="5" s="1"/>
  <c r="P52" i="5"/>
  <c r="O52" i="5"/>
  <c r="N52" i="5"/>
  <c r="J52" i="5"/>
  <c r="F52" i="5"/>
  <c r="R52" i="5" s="1"/>
  <c r="S51" i="5"/>
  <c r="P51" i="5"/>
  <c r="O51" i="5"/>
  <c r="N51" i="5"/>
  <c r="J51" i="5"/>
  <c r="F51" i="5"/>
  <c r="R51" i="5" s="1"/>
  <c r="P50" i="5"/>
  <c r="O50" i="5"/>
  <c r="N50" i="5"/>
  <c r="J50" i="5"/>
  <c r="F50" i="5"/>
  <c r="R50" i="5" s="1"/>
  <c r="P49" i="5"/>
  <c r="O49" i="5"/>
  <c r="N49" i="5"/>
  <c r="J49" i="5"/>
  <c r="F49" i="5"/>
  <c r="R49" i="5" s="1"/>
  <c r="P48" i="5"/>
  <c r="O48" i="5"/>
  <c r="N48" i="5"/>
  <c r="J48" i="5"/>
  <c r="F48" i="5"/>
  <c r="R48" i="5" s="1"/>
  <c r="P47" i="5"/>
  <c r="O47" i="5"/>
  <c r="N47" i="5"/>
  <c r="J47" i="5"/>
  <c r="F47" i="5"/>
  <c r="R47" i="5" s="1"/>
  <c r="P46" i="5"/>
  <c r="O46" i="5"/>
  <c r="N46" i="5"/>
  <c r="J46" i="5"/>
  <c r="F46" i="5"/>
  <c r="R46" i="5" s="1"/>
  <c r="P45" i="5"/>
  <c r="O45" i="5"/>
  <c r="N45" i="5"/>
  <c r="J45" i="5"/>
  <c r="F45" i="5"/>
  <c r="R45" i="5" s="1"/>
  <c r="P44" i="5"/>
  <c r="S44" i="5" s="1"/>
  <c r="O44" i="5"/>
  <c r="N44" i="5"/>
  <c r="J44" i="5"/>
  <c r="F44" i="5"/>
  <c r="R44" i="5" s="1"/>
  <c r="P43" i="5"/>
  <c r="O43" i="5"/>
  <c r="N43" i="5"/>
  <c r="S43" i="5" s="1"/>
  <c r="J43" i="5"/>
  <c r="F43" i="5"/>
  <c r="R43" i="5" s="1"/>
  <c r="P42" i="5"/>
  <c r="O42" i="5"/>
  <c r="N42" i="5"/>
  <c r="J42" i="5"/>
  <c r="F42" i="5"/>
  <c r="R42" i="5" s="1"/>
  <c r="P41" i="5"/>
  <c r="O41" i="5"/>
  <c r="N41" i="5"/>
  <c r="J41" i="5"/>
  <c r="F41" i="5"/>
  <c r="R41" i="5" s="1"/>
  <c r="P40" i="5"/>
  <c r="O40" i="5"/>
  <c r="N40" i="5"/>
  <c r="J40" i="5"/>
  <c r="F40" i="5"/>
  <c r="R40" i="5" s="1"/>
  <c r="P39" i="5"/>
  <c r="O39" i="5"/>
  <c r="N39" i="5"/>
  <c r="J39" i="5"/>
  <c r="F39" i="5"/>
  <c r="R39" i="5" s="1"/>
  <c r="J38" i="5"/>
  <c r="F38" i="5"/>
  <c r="R38" i="5" s="1"/>
  <c r="C46" i="8"/>
  <c r="B50" i="8"/>
  <c r="B49" i="8"/>
  <c r="B48" i="8"/>
  <c r="B46" i="8"/>
  <c r="B45" i="8"/>
  <c r="C45" i="8"/>
  <c r="C44" i="8"/>
  <c r="B44" i="8"/>
  <c r="C43" i="8"/>
  <c r="B43" i="8"/>
  <c r="C50" i="8"/>
  <c r="C49" i="8"/>
  <c r="C48" i="8"/>
  <c r="C47" i="8"/>
  <c r="B47" i="8"/>
  <c r="N8" i="8"/>
  <c r="O8" i="8"/>
  <c r="P8" i="8"/>
  <c r="N9" i="8"/>
  <c r="O9" i="8"/>
  <c r="P9" i="8"/>
  <c r="N10" i="8"/>
  <c r="O10" i="8"/>
  <c r="P10" i="8"/>
  <c r="N11" i="8"/>
  <c r="O11" i="8"/>
  <c r="P11" i="8"/>
  <c r="S11" i="8" s="1"/>
  <c r="N12" i="8"/>
  <c r="O12" i="8"/>
  <c r="P12" i="8"/>
  <c r="N13" i="8"/>
  <c r="O13" i="8"/>
  <c r="P13" i="8"/>
  <c r="N14" i="8"/>
  <c r="O14" i="8"/>
  <c r="P14" i="8"/>
  <c r="N15" i="8"/>
  <c r="O15" i="8"/>
  <c r="P15" i="8"/>
  <c r="N16" i="8"/>
  <c r="O16" i="8"/>
  <c r="P16" i="8"/>
  <c r="N17" i="8"/>
  <c r="O17" i="8"/>
  <c r="P17" i="8"/>
  <c r="N18" i="8"/>
  <c r="O18" i="8"/>
  <c r="P18" i="8"/>
  <c r="N19" i="8"/>
  <c r="O19" i="8"/>
  <c r="P19" i="8"/>
  <c r="N20" i="8"/>
  <c r="O20" i="8"/>
  <c r="P20" i="8"/>
  <c r="N21" i="8"/>
  <c r="O21" i="8"/>
  <c r="P21" i="8"/>
  <c r="N22" i="8"/>
  <c r="O22" i="8"/>
  <c r="P22" i="8"/>
  <c r="N23" i="8"/>
  <c r="O23" i="8"/>
  <c r="P23" i="8"/>
  <c r="S23" i="8" s="1"/>
  <c r="N24" i="8"/>
  <c r="O24" i="8"/>
  <c r="P24" i="8"/>
  <c r="N25" i="8"/>
  <c r="O25" i="8"/>
  <c r="P25" i="8"/>
  <c r="N26" i="8"/>
  <c r="O26" i="8"/>
  <c r="P26" i="8"/>
  <c r="S26" i="8" s="1"/>
  <c r="N27" i="8"/>
  <c r="O27" i="8"/>
  <c r="P27" i="8"/>
  <c r="S27" i="8" s="1"/>
  <c r="N28" i="8"/>
  <c r="O28" i="8"/>
  <c r="P28" i="8"/>
  <c r="N29" i="8"/>
  <c r="O29" i="8"/>
  <c r="P29" i="8"/>
  <c r="N30" i="8"/>
  <c r="O30" i="8"/>
  <c r="P30" i="8"/>
  <c r="S30" i="8" s="1"/>
  <c r="N31" i="8"/>
  <c r="O31" i="8"/>
  <c r="P31" i="8"/>
  <c r="S31" i="8" s="1"/>
  <c r="N32" i="8"/>
  <c r="O32" i="8"/>
  <c r="P32" i="8"/>
  <c r="N33" i="8"/>
  <c r="O33" i="8"/>
  <c r="P33" i="8"/>
  <c r="N34" i="8"/>
  <c r="O34" i="8"/>
  <c r="P34" i="8"/>
  <c r="N35" i="8"/>
  <c r="O35" i="8"/>
  <c r="P35" i="8"/>
  <c r="S35" i="8" s="1"/>
  <c r="N36" i="8"/>
  <c r="O36" i="8"/>
  <c r="P36" i="8"/>
  <c r="N37" i="8"/>
  <c r="O37" i="8"/>
  <c r="P37" i="8"/>
  <c r="N38" i="8"/>
  <c r="O38" i="8"/>
  <c r="P38" i="8"/>
  <c r="S38" i="8" s="1"/>
  <c r="O7" i="8"/>
  <c r="P7" i="8"/>
  <c r="N7" i="8"/>
  <c r="R23" i="8"/>
  <c r="R24" i="8"/>
  <c r="S24" i="8"/>
  <c r="R25" i="8"/>
  <c r="S25" i="8"/>
  <c r="R26" i="8"/>
  <c r="R27" i="8"/>
  <c r="R28" i="8"/>
  <c r="S28" i="8"/>
  <c r="R29" i="8"/>
  <c r="S29" i="8"/>
  <c r="R30" i="8"/>
  <c r="R31" i="8"/>
  <c r="R32" i="8"/>
  <c r="S32" i="8"/>
  <c r="R33" i="8"/>
  <c r="S33" i="8"/>
  <c r="R34" i="8"/>
  <c r="S34" i="8"/>
  <c r="R35" i="8"/>
  <c r="R36" i="8"/>
  <c r="S36" i="8"/>
  <c r="R37" i="8"/>
  <c r="S37" i="8"/>
  <c r="R38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J22" i="8"/>
  <c r="F22" i="8"/>
  <c r="R22" i="8" s="1"/>
  <c r="J21" i="8"/>
  <c r="F21" i="8"/>
  <c r="R21" i="8" s="1"/>
  <c r="J20" i="8"/>
  <c r="F20" i="8"/>
  <c r="R20" i="8" s="1"/>
  <c r="J19" i="8"/>
  <c r="F19" i="8"/>
  <c r="R19" i="8" s="1"/>
  <c r="J18" i="8"/>
  <c r="F18" i="8"/>
  <c r="R18" i="8" s="1"/>
  <c r="J17" i="8"/>
  <c r="F17" i="8"/>
  <c r="R17" i="8" s="1"/>
  <c r="J16" i="8"/>
  <c r="F16" i="8"/>
  <c r="R16" i="8" s="1"/>
  <c r="J15" i="8"/>
  <c r="F15" i="8"/>
  <c r="R15" i="8" s="1"/>
  <c r="J14" i="8"/>
  <c r="F14" i="8"/>
  <c r="R14" i="8" s="1"/>
  <c r="J13" i="8"/>
  <c r="F13" i="8"/>
  <c r="R13" i="8" s="1"/>
  <c r="J12" i="8"/>
  <c r="F12" i="8"/>
  <c r="R12" i="8" s="1"/>
  <c r="J11" i="8"/>
  <c r="F11" i="8"/>
  <c r="R11" i="8" s="1"/>
  <c r="J10" i="8"/>
  <c r="F10" i="8"/>
  <c r="R10" i="8" s="1"/>
  <c r="J9" i="8"/>
  <c r="F9" i="8"/>
  <c r="R9" i="8" s="1"/>
  <c r="J8" i="8"/>
  <c r="F8" i="8"/>
  <c r="R8" i="8" s="1"/>
  <c r="J7" i="8"/>
  <c r="F7" i="8"/>
  <c r="R7" i="8" s="1"/>
  <c r="N8" i="7"/>
  <c r="O8" i="7"/>
  <c r="P8" i="7"/>
  <c r="S8" i="7" s="1"/>
  <c r="N9" i="7"/>
  <c r="O9" i="7"/>
  <c r="P9" i="7"/>
  <c r="N10" i="7"/>
  <c r="O10" i="7"/>
  <c r="P10" i="7"/>
  <c r="N11" i="7"/>
  <c r="O11" i="7"/>
  <c r="P11" i="7"/>
  <c r="N12" i="7"/>
  <c r="O12" i="7"/>
  <c r="P12" i="7"/>
  <c r="S12" i="7" s="1"/>
  <c r="N13" i="7"/>
  <c r="O13" i="7"/>
  <c r="P13" i="7"/>
  <c r="N14" i="7"/>
  <c r="O14" i="7"/>
  <c r="P14" i="7"/>
  <c r="N15" i="7"/>
  <c r="O15" i="7"/>
  <c r="P15" i="7"/>
  <c r="S15" i="7" s="1"/>
  <c r="N16" i="7"/>
  <c r="O16" i="7"/>
  <c r="P16" i="7"/>
  <c r="N17" i="7"/>
  <c r="O17" i="7"/>
  <c r="P17" i="7"/>
  <c r="N18" i="7"/>
  <c r="O18" i="7"/>
  <c r="P18" i="7"/>
  <c r="S18" i="7" s="1"/>
  <c r="N19" i="7"/>
  <c r="O19" i="7"/>
  <c r="P19" i="7"/>
  <c r="S19" i="7" s="1"/>
  <c r="N20" i="7"/>
  <c r="O20" i="7"/>
  <c r="P20" i="7"/>
  <c r="S20" i="7" s="1"/>
  <c r="N21" i="7"/>
  <c r="O21" i="7"/>
  <c r="P21" i="7"/>
  <c r="N22" i="7"/>
  <c r="O22" i="7"/>
  <c r="P22" i="7"/>
  <c r="O7" i="7"/>
  <c r="P7" i="7"/>
  <c r="N7" i="7"/>
  <c r="S7" i="7" s="1"/>
  <c r="J22" i="7"/>
  <c r="F22" i="7"/>
  <c r="R22" i="7" s="1"/>
  <c r="J21" i="7"/>
  <c r="F21" i="7"/>
  <c r="R21" i="7" s="1"/>
  <c r="J20" i="7"/>
  <c r="F20" i="7"/>
  <c r="R20" i="7" s="1"/>
  <c r="J19" i="7"/>
  <c r="F19" i="7"/>
  <c r="R19" i="7" s="1"/>
  <c r="J18" i="7"/>
  <c r="F18" i="7"/>
  <c r="R18" i="7" s="1"/>
  <c r="J17" i="7"/>
  <c r="F17" i="7"/>
  <c r="R17" i="7" s="1"/>
  <c r="J16" i="7"/>
  <c r="F16" i="7"/>
  <c r="R16" i="7" s="1"/>
  <c r="J15" i="7"/>
  <c r="F15" i="7"/>
  <c r="R15" i="7" s="1"/>
  <c r="J14" i="7"/>
  <c r="F14" i="7"/>
  <c r="R14" i="7" s="1"/>
  <c r="J13" i="7"/>
  <c r="F13" i="7"/>
  <c r="R13" i="7" s="1"/>
  <c r="J12" i="7"/>
  <c r="F12" i="7"/>
  <c r="R12" i="7" s="1"/>
  <c r="J11" i="7"/>
  <c r="F11" i="7"/>
  <c r="R11" i="7" s="1"/>
  <c r="J10" i="7"/>
  <c r="F10" i="7"/>
  <c r="R10" i="7" s="1"/>
  <c r="J9" i="7"/>
  <c r="F9" i="7"/>
  <c r="R9" i="7" s="1"/>
  <c r="J8" i="7"/>
  <c r="F8" i="7"/>
  <c r="R8" i="7" s="1"/>
  <c r="J7" i="7"/>
  <c r="F7" i="7"/>
  <c r="R7" i="7" s="1"/>
  <c r="N8" i="6"/>
  <c r="O8" i="6"/>
  <c r="P8" i="6"/>
  <c r="N9" i="6"/>
  <c r="O9" i="6"/>
  <c r="P9" i="6"/>
  <c r="N10" i="6"/>
  <c r="O10" i="6"/>
  <c r="P10" i="6"/>
  <c r="N11" i="6"/>
  <c r="O11" i="6"/>
  <c r="P11" i="6"/>
  <c r="S11" i="6" s="1"/>
  <c r="N12" i="6"/>
  <c r="O12" i="6"/>
  <c r="P12" i="6"/>
  <c r="N13" i="6"/>
  <c r="O13" i="6"/>
  <c r="P13" i="6"/>
  <c r="N14" i="6"/>
  <c r="O14" i="6"/>
  <c r="P14" i="6"/>
  <c r="N15" i="6"/>
  <c r="O15" i="6"/>
  <c r="P15" i="6"/>
  <c r="N16" i="6"/>
  <c r="O16" i="6"/>
  <c r="P16" i="6"/>
  <c r="N17" i="6"/>
  <c r="O17" i="6"/>
  <c r="P17" i="6"/>
  <c r="N18" i="6"/>
  <c r="O18" i="6"/>
  <c r="P18" i="6"/>
  <c r="N19" i="6"/>
  <c r="O19" i="6"/>
  <c r="P19" i="6"/>
  <c r="S19" i="6" s="1"/>
  <c r="N20" i="6"/>
  <c r="O20" i="6"/>
  <c r="P20" i="6"/>
  <c r="S20" i="6" s="1"/>
  <c r="N21" i="6"/>
  <c r="O21" i="6"/>
  <c r="P21" i="6"/>
  <c r="N22" i="6"/>
  <c r="O22" i="6"/>
  <c r="P22" i="6"/>
  <c r="O7" i="6"/>
  <c r="P7" i="6"/>
  <c r="N7" i="6"/>
  <c r="J22" i="6"/>
  <c r="F22" i="6"/>
  <c r="R22" i="6" s="1"/>
  <c r="J21" i="6"/>
  <c r="F21" i="6"/>
  <c r="R21" i="6" s="1"/>
  <c r="J20" i="6"/>
  <c r="F20" i="6"/>
  <c r="R20" i="6" s="1"/>
  <c r="J19" i="6"/>
  <c r="F19" i="6"/>
  <c r="R19" i="6" s="1"/>
  <c r="J18" i="6"/>
  <c r="F18" i="6"/>
  <c r="R18" i="6" s="1"/>
  <c r="J17" i="6"/>
  <c r="F17" i="6"/>
  <c r="R17" i="6" s="1"/>
  <c r="J16" i="6"/>
  <c r="F16" i="6"/>
  <c r="R16" i="6" s="1"/>
  <c r="J15" i="6"/>
  <c r="F15" i="6"/>
  <c r="R15" i="6" s="1"/>
  <c r="J14" i="6"/>
  <c r="F14" i="6"/>
  <c r="R14" i="6" s="1"/>
  <c r="J13" i="6"/>
  <c r="F13" i="6"/>
  <c r="R13" i="6" s="1"/>
  <c r="J12" i="6"/>
  <c r="F12" i="6"/>
  <c r="R12" i="6" s="1"/>
  <c r="J11" i="6"/>
  <c r="F11" i="6"/>
  <c r="R11" i="6" s="1"/>
  <c r="J10" i="6"/>
  <c r="F10" i="6"/>
  <c r="R10" i="6" s="1"/>
  <c r="J9" i="6"/>
  <c r="F9" i="6"/>
  <c r="R9" i="6" s="1"/>
  <c r="J8" i="6"/>
  <c r="F8" i="6"/>
  <c r="R8" i="6" s="1"/>
  <c r="J7" i="6"/>
  <c r="F7" i="6"/>
  <c r="R7" i="6" s="1"/>
  <c r="C30" i="5"/>
  <c r="B30" i="5"/>
  <c r="C29" i="5"/>
  <c r="B29" i="5"/>
  <c r="C28" i="5"/>
  <c r="B28" i="5"/>
  <c r="N8" i="5"/>
  <c r="O8" i="5"/>
  <c r="P8" i="5"/>
  <c r="N9" i="5"/>
  <c r="O9" i="5"/>
  <c r="P9" i="5"/>
  <c r="N10" i="5"/>
  <c r="O10" i="5"/>
  <c r="P10" i="5"/>
  <c r="N11" i="5"/>
  <c r="O11" i="5"/>
  <c r="P11" i="5"/>
  <c r="S11" i="5" s="1"/>
  <c r="N12" i="5"/>
  <c r="O12" i="5"/>
  <c r="P12" i="5"/>
  <c r="N13" i="5"/>
  <c r="O13" i="5"/>
  <c r="P13" i="5"/>
  <c r="N14" i="5"/>
  <c r="O14" i="5"/>
  <c r="P14" i="5"/>
  <c r="S14" i="5" s="1"/>
  <c r="N15" i="5"/>
  <c r="O15" i="5"/>
  <c r="P15" i="5"/>
  <c r="S15" i="5" s="1"/>
  <c r="N16" i="5"/>
  <c r="O16" i="5"/>
  <c r="P16" i="5"/>
  <c r="N17" i="5"/>
  <c r="O17" i="5"/>
  <c r="P17" i="5"/>
  <c r="N18" i="5"/>
  <c r="O18" i="5"/>
  <c r="P18" i="5"/>
  <c r="S18" i="5" s="1"/>
  <c r="N19" i="5"/>
  <c r="O19" i="5"/>
  <c r="P19" i="5"/>
  <c r="S19" i="5" s="1"/>
  <c r="N20" i="5"/>
  <c r="O20" i="5"/>
  <c r="P20" i="5"/>
  <c r="N21" i="5"/>
  <c r="O21" i="5"/>
  <c r="P21" i="5"/>
  <c r="N22" i="5"/>
  <c r="O22" i="5"/>
  <c r="P22" i="5"/>
  <c r="S22" i="5" s="1"/>
  <c r="O7" i="5"/>
  <c r="S7" i="5" s="1"/>
  <c r="P7" i="5"/>
  <c r="N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7" i="5"/>
  <c r="S8" i="5"/>
  <c r="S9" i="5"/>
  <c r="S10" i="5"/>
  <c r="S12" i="5"/>
  <c r="S13" i="5"/>
  <c r="S16" i="5"/>
  <c r="S17" i="5"/>
  <c r="S20" i="5"/>
  <c r="S21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7" i="5"/>
  <c r="S13" i="7" l="1"/>
  <c r="S68" i="7"/>
  <c r="S83" i="8"/>
  <c r="S88" i="8"/>
  <c r="S76" i="8"/>
  <c r="S75" i="8"/>
  <c r="S66" i="8"/>
  <c r="S69" i="8"/>
  <c r="S73" i="8"/>
  <c r="S78" i="8"/>
  <c r="S71" i="8"/>
  <c r="S70" i="8"/>
  <c r="S64" i="8"/>
  <c r="S65" i="8"/>
  <c r="S59" i="8"/>
  <c r="S60" i="8"/>
  <c r="S85" i="8"/>
  <c r="S58" i="8"/>
  <c r="S63" i="8"/>
  <c r="S67" i="8"/>
  <c r="S74" i="8"/>
  <c r="S81" i="8"/>
  <c r="S61" i="8"/>
  <c r="S79" i="8"/>
  <c r="S86" i="8"/>
  <c r="S68" i="8"/>
  <c r="S77" i="8"/>
  <c r="S84" i="8"/>
  <c r="S82" i="8"/>
  <c r="S62" i="8"/>
  <c r="C95" i="8" s="1"/>
  <c r="S80" i="8"/>
  <c r="C100" i="8"/>
  <c r="B100" i="8"/>
  <c r="S76" i="7"/>
  <c r="S80" i="7"/>
  <c r="S78" i="7"/>
  <c r="S74" i="7"/>
  <c r="S82" i="7"/>
  <c r="S67" i="7"/>
  <c r="S69" i="7"/>
  <c r="S72" i="7"/>
  <c r="S81" i="7"/>
  <c r="S70" i="7"/>
  <c r="S79" i="7"/>
  <c r="S77" i="7"/>
  <c r="S75" i="7"/>
  <c r="S71" i="7"/>
  <c r="S53" i="6"/>
  <c r="S39" i="6"/>
  <c r="S43" i="6"/>
  <c r="S42" i="6"/>
  <c r="S38" i="6"/>
  <c r="S40" i="6"/>
  <c r="S47" i="6"/>
  <c r="S49" i="6"/>
  <c r="S45" i="6"/>
  <c r="S52" i="6"/>
  <c r="S41" i="6"/>
  <c r="C58" i="6" s="1"/>
  <c r="S50" i="6"/>
  <c r="B61" i="6" s="1"/>
  <c r="S48" i="6"/>
  <c r="S46" i="6"/>
  <c r="S39" i="5"/>
  <c r="S42" i="5"/>
  <c r="S49" i="5"/>
  <c r="S40" i="5"/>
  <c r="S38" i="5"/>
  <c r="S47" i="5"/>
  <c r="S45" i="5"/>
  <c r="S52" i="5"/>
  <c r="S50" i="5"/>
  <c r="S41" i="5"/>
  <c r="S48" i="5"/>
  <c r="S46" i="5"/>
  <c r="C60" i="5" s="1"/>
  <c r="S53" i="5"/>
  <c r="C61" i="5" s="1"/>
  <c r="S12" i="8"/>
  <c r="S22" i="8"/>
  <c r="S16" i="8"/>
  <c r="S17" i="8"/>
  <c r="S7" i="8"/>
  <c r="S14" i="8"/>
  <c r="S18" i="8"/>
  <c r="S8" i="8"/>
  <c r="S10" i="8"/>
  <c r="S21" i="8"/>
  <c r="S19" i="8"/>
  <c r="S15" i="8"/>
  <c r="S13" i="8"/>
  <c r="S9" i="8"/>
  <c r="S20" i="8"/>
  <c r="S16" i="7"/>
  <c r="S14" i="7"/>
  <c r="S10" i="7"/>
  <c r="S21" i="7"/>
  <c r="B30" i="7" s="1"/>
  <c r="S17" i="7"/>
  <c r="S11" i="7"/>
  <c r="C28" i="7" s="1"/>
  <c r="S9" i="7"/>
  <c r="S22" i="7"/>
  <c r="S17" i="6"/>
  <c r="S13" i="6"/>
  <c r="S16" i="6"/>
  <c r="S7" i="6"/>
  <c r="B27" i="6" s="1"/>
  <c r="S21" i="6"/>
  <c r="S12" i="6"/>
  <c r="B28" i="6" s="1"/>
  <c r="S14" i="6"/>
  <c r="C28" i="6" s="1"/>
  <c r="S8" i="6"/>
  <c r="S22" i="6"/>
  <c r="S10" i="6"/>
  <c r="S9" i="6"/>
  <c r="S15" i="6"/>
  <c r="S18" i="6"/>
  <c r="B27" i="5"/>
  <c r="C27" i="5"/>
  <c r="C90" i="7" l="1"/>
  <c r="B29" i="7"/>
  <c r="C27" i="7"/>
  <c r="B27" i="7"/>
  <c r="B28" i="7"/>
  <c r="C88" i="7"/>
  <c r="B99" i="8"/>
  <c r="B95" i="8"/>
  <c r="C98" i="8"/>
  <c r="C96" i="8"/>
  <c r="B94" i="8"/>
  <c r="C99" i="8"/>
  <c r="C94" i="8"/>
  <c r="B97" i="8"/>
  <c r="B96" i="8"/>
  <c r="B101" i="8"/>
  <c r="C87" i="7"/>
  <c r="B89" i="7"/>
  <c r="B90" i="7"/>
  <c r="C89" i="7"/>
  <c r="B88" i="7"/>
  <c r="B87" i="7"/>
  <c r="C29" i="6"/>
  <c r="B30" i="6"/>
  <c r="C61" i="6"/>
  <c r="C60" i="6"/>
  <c r="B60" i="6"/>
  <c r="C58" i="5"/>
  <c r="C59" i="5"/>
  <c r="B61" i="5"/>
  <c r="B59" i="5"/>
  <c r="B60" i="5"/>
  <c r="C29" i="7"/>
  <c r="C30" i="7"/>
  <c r="C30" i="6"/>
  <c r="C27" i="6"/>
  <c r="B29" i="6"/>
  <c r="AJ85" i="4" l="1"/>
  <c r="AH85" i="4"/>
  <c r="AF85" i="4"/>
  <c r="AD85" i="4"/>
  <c r="J85" i="4"/>
  <c r="F85" i="4"/>
  <c r="L85" i="4" s="1"/>
  <c r="AJ84" i="4"/>
  <c r="AH84" i="4"/>
  <c r="AF84" i="4"/>
  <c r="AD84" i="4"/>
  <c r="L84" i="4"/>
  <c r="J84" i="4"/>
  <c r="F84" i="4"/>
  <c r="AJ83" i="4"/>
  <c r="AH83" i="4"/>
  <c r="AF83" i="4"/>
  <c r="AD83" i="4"/>
  <c r="J83" i="4"/>
  <c r="F83" i="4"/>
  <c r="L83" i="4" s="1"/>
  <c r="AJ82" i="4"/>
  <c r="AH82" i="4"/>
  <c r="AF82" i="4"/>
  <c r="AD82" i="4"/>
  <c r="L82" i="4"/>
  <c r="J82" i="4"/>
  <c r="F82" i="4"/>
  <c r="AJ81" i="4"/>
  <c r="AH81" i="4"/>
  <c r="AF81" i="4"/>
  <c r="AD81" i="4"/>
  <c r="J81" i="4"/>
  <c r="F81" i="4"/>
  <c r="L81" i="4" s="1"/>
  <c r="AJ80" i="4"/>
  <c r="AH80" i="4"/>
  <c r="AF80" i="4"/>
  <c r="AD80" i="4"/>
  <c r="J80" i="4"/>
  <c r="F80" i="4"/>
  <c r="L80" i="4" s="1"/>
  <c r="AJ79" i="4"/>
  <c r="AH79" i="4"/>
  <c r="AF79" i="4"/>
  <c r="AD79" i="4"/>
  <c r="J79" i="4"/>
  <c r="F79" i="4"/>
  <c r="L79" i="4" s="1"/>
  <c r="AJ78" i="4"/>
  <c r="AH78" i="4"/>
  <c r="AF78" i="4"/>
  <c r="AD78" i="4"/>
  <c r="J78" i="4"/>
  <c r="F78" i="4"/>
  <c r="L78" i="4" s="1"/>
  <c r="AJ77" i="4"/>
  <c r="AH77" i="4"/>
  <c r="AF77" i="4"/>
  <c r="AD77" i="4"/>
  <c r="J77" i="4"/>
  <c r="F77" i="4"/>
  <c r="L77" i="4" s="1"/>
  <c r="AJ76" i="4"/>
  <c r="AH76" i="4"/>
  <c r="AF76" i="4"/>
  <c r="AD76" i="4"/>
  <c r="J76" i="4"/>
  <c r="F76" i="4"/>
  <c r="L76" i="4" s="1"/>
  <c r="AJ75" i="4"/>
  <c r="AH75" i="4"/>
  <c r="AF75" i="4"/>
  <c r="AD75" i="4"/>
  <c r="J75" i="4"/>
  <c r="F75" i="4"/>
  <c r="L75" i="4" s="1"/>
  <c r="AJ74" i="4"/>
  <c r="AH74" i="4"/>
  <c r="AF74" i="4"/>
  <c r="AD74" i="4"/>
  <c r="J74" i="4"/>
  <c r="F74" i="4"/>
  <c r="L74" i="4" s="1"/>
  <c r="AJ73" i="4"/>
  <c r="AH73" i="4"/>
  <c r="AF73" i="4"/>
  <c r="AD73" i="4"/>
  <c r="J73" i="4"/>
  <c r="F73" i="4"/>
  <c r="L73" i="4" s="1"/>
  <c r="AJ72" i="4"/>
  <c r="AH72" i="4"/>
  <c r="AF72" i="4"/>
  <c r="AD72" i="4"/>
  <c r="J72" i="4"/>
  <c r="F72" i="4"/>
  <c r="L72" i="4" s="1"/>
  <c r="AJ71" i="4"/>
  <c r="AH71" i="4"/>
  <c r="AF71" i="4"/>
  <c r="AD71" i="4"/>
  <c r="J71" i="4"/>
  <c r="F71" i="4"/>
  <c r="L71" i="4" s="1"/>
  <c r="AJ70" i="4"/>
  <c r="AH70" i="4"/>
  <c r="AF70" i="4"/>
  <c r="AD70" i="4"/>
  <c r="J70" i="4"/>
  <c r="F70" i="4"/>
  <c r="L70" i="4" s="1"/>
  <c r="AI69" i="4"/>
  <c r="AG69" i="4"/>
  <c r="AE69" i="4"/>
  <c r="AC69" i="4"/>
  <c r="J69" i="4"/>
  <c r="F69" i="4"/>
  <c r="L69" i="4" s="1"/>
  <c r="AI68" i="4"/>
  <c r="AG68" i="4"/>
  <c r="AE68" i="4"/>
  <c r="AC68" i="4"/>
  <c r="J68" i="4"/>
  <c r="F68" i="4"/>
  <c r="L68" i="4" s="1"/>
  <c r="AI67" i="4"/>
  <c r="AG67" i="4"/>
  <c r="AE67" i="4"/>
  <c r="AC67" i="4"/>
  <c r="J67" i="4"/>
  <c r="F67" i="4"/>
  <c r="L67" i="4" s="1"/>
  <c r="AI66" i="4"/>
  <c r="AG66" i="4"/>
  <c r="AE66" i="4"/>
  <c r="AC66" i="4"/>
  <c r="J66" i="4"/>
  <c r="F66" i="4"/>
  <c r="L66" i="4" s="1"/>
  <c r="AI65" i="4"/>
  <c r="AG65" i="4"/>
  <c r="AE65" i="4"/>
  <c r="AC65" i="4"/>
  <c r="J65" i="4"/>
  <c r="F65" i="4"/>
  <c r="L65" i="4" s="1"/>
  <c r="AI64" i="4"/>
  <c r="AG64" i="4"/>
  <c r="AE64" i="4"/>
  <c r="AC64" i="4"/>
  <c r="J64" i="4"/>
  <c r="F64" i="4"/>
  <c r="L64" i="4" s="1"/>
  <c r="AI63" i="4"/>
  <c r="AG63" i="4"/>
  <c r="AE63" i="4"/>
  <c r="AC63" i="4"/>
  <c r="J63" i="4"/>
  <c r="F63" i="4"/>
  <c r="L63" i="4" s="1"/>
  <c r="AI62" i="4"/>
  <c r="AG62" i="4"/>
  <c r="AE62" i="4"/>
  <c r="AC62" i="4"/>
  <c r="J62" i="4"/>
  <c r="F62" i="4"/>
  <c r="L62" i="4" s="1"/>
  <c r="AI61" i="4"/>
  <c r="AG61" i="4"/>
  <c r="AE61" i="4"/>
  <c r="AC61" i="4"/>
  <c r="J61" i="4"/>
  <c r="F61" i="4"/>
  <c r="L61" i="4" s="1"/>
  <c r="AI60" i="4"/>
  <c r="AG60" i="4"/>
  <c r="AE60" i="4"/>
  <c r="AC60" i="4"/>
  <c r="J60" i="4"/>
  <c r="F60" i="4"/>
  <c r="L60" i="4" s="1"/>
  <c r="AI59" i="4"/>
  <c r="AG59" i="4"/>
  <c r="AE59" i="4"/>
  <c r="AC59" i="4"/>
  <c r="J59" i="4"/>
  <c r="F59" i="4"/>
  <c r="L59" i="4" s="1"/>
  <c r="AI58" i="4"/>
  <c r="AG58" i="4"/>
  <c r="AE58" i="4"/>
  <c r="AC58" i="4"/>
  <c r="J58" i="4"/>
  <c r="F58" i="4"/>
  <c r="L58" i="4" s="1"/>
  <c r="AI57" i="4"/>
  <c r="AG57" i="4"/>
  <c r="AE57" i="4"/>
  <c r="AC57" i="4"/>
  <c r="J57" i="4"/>
  <c r="F57" i="4"/>
  <c r="L57" i="4" s="1"/>
  <c r="AI56" i="4"/>
  <c r="AG56" i="4"/>
  <c r="AE56" i="4"/>
  <c r="AC56" i="4"/>
  <c r="J56" i="4"/>
  <c r="F56" i="4"/>
  <c r="L56" i="4" s="1"/>
  <c r="AI55" i="4"/>
  <c r="AG55" i="4"/>
  <c r="AE55" i="4"/>
  <c r="AC55" i="4"/>
  <c r="J55" i="4"/>
  <c r="F55" i="4"/>
  <c r="L55" i="4" s="1"/>
  <c r="AI54" i="4"/>
  <c r="AG54" i="4"/>
  <c r="AE54" i="4"/>
  <c r="AC54" i="4"/>
  <c r="J54" i="4"/>
  <c r="F54" i="4"/>
  <c r="L54" i="4" s="1"/>
  <c r="AC8" i="4"/>
  <c r="AE8" i="4"/>
  <c r="AG8" i="4"/>
  <c r="AI8" i="4"/>
  <c r="AC9" i="4"/>
  <c r="AE9" i="4"/>
  <c r="AG9" i="4"/>
  <c r="AI9" i="4"/>
  <c r="AC10" i="4"/>
  <c r="AE10" i="4"/>
  <c r="AG10" i="4"/>
  <c r="AI10" i="4"/>
  <c r="AC11" i="4"/>
  <c r="AE11" i="4"/>
  <c r="AG11" i="4"/>
  <c r="AI11" i="4"/>
  <c r="AC12" i="4"/>
  <c r="AE12" i="4"/>
  <c r="AG12" i="4"/>
  <c r="AI12" i="4"/>
  <c r="AC13" i="4"/>
  <c r="AE13" i="4"/>
  <c r="AG13" i="4"/>
  <c r="AI13" i="4"/>
  <c r="AC14" i="4"/>
  <c r="AE14" i="4"/>
  <c r="AG14" i="4"/>
  <c r="AI14" i="4"/>
  <c r="AC15" i="4"/>
  <c r="AE15" i="4"/>
  <c r="AG15" i="4"/>
  <c r="AI15" i="4"/>
  <c r="AC16" i="4"/>
  <c r="AE16" i="4"/>
  <c r="AG16" i="4"/>
  <c r="AI16" i="4"/>
  <c r="AC17" i="4"/>
  <c r="AE17" i="4"/>
  <c r="AG17" i="4"/>
  <c r="AI17" i="4"/>
  <c r="AC18" i="4"/>
  <c r="AE18" i="4"/>
  <c r="AG18" i="4"/>
  <c r="AI18" i="4"/>
  <c r="AC19" i="4"/>
  <c r="AE19" i="4"/>
  <c r="AG19" i="4"/>
  <c r="AI19" i="4"/>
  <c r="AC20" i="4"/>
  <c r="AE20" i="4"/>
  <c r="AG20" i="4"/>
  <c r="AI20" i="4"/>
  <c r="AC21" i="4"/>
  <c r="AE21" i="4"/>
  <c r="AG21" i="4"/>
  <c r="AI21" i="4"/>
  <c r="AC22" i="4"/>
  <c r="AE22" i="4"/>
  <c r="AG22" i="4"/>
  <c r="AI22" i="4"/>
  <c r="AD23" i="4"/>
  <c r="AF23" i="4"/>
  <c r="AH23" i="4"/>
  <c r="AJ23" i="4"/>
  <c r="AD24" i="4"/>
  <c r="AF24" i="4"/>
  <c r="AH24" i="4"/>
  <c r="AJ24" i="4"/>
  <c r="AD25" i="4"/>
  <c r="AF25" i="4"/>
  <c r="AH25" i="4"/>
  <c r="AJ25" i="4"/>
  <c r="AD26" i="4"/>
  <c r="AF26" i="4"/>
  <c r="AH26" i="4"/>
  <c r="AJ26" i="4"/>
  <c r="AD27" i="4"/>
  <c r="AF27" i="4"/>
  <c r="AH27" i="4"/>
  <c r="AJ27" i="4"/>
  <c r="AD28" i="4"/>
  <c r="AF28" i="4"/>
  <c r="AH28" i="4"/>
  <c r="AJ28" i="4"/>
  <c r="AD29" i="4"/>
  <c r="AF29" i="4"/>
  <c r="AH29" i="4"/>
  <c r="AJ29" i="4"/>
  <c r="AD30" i="4"/>
  <c r="AF30" i="4"/>
  <c r="AH30" i="4"/>
  <c r="AJ30" i="4"/>
  <c r="AD31" i="4"/>
  <c r="AF31" i="4"/>
  <c r="AH31" i="4"/>
  <c r="AJ31" i="4"/>
  <c r="AD32" i="4"/>
  <c r="AF32" i="4"/>
  <c r="AH32" i="4"/>
  <c r="AJ32" i="4"/>
  <c r="AD33" i="4"/>
  <c r="AF33" i="4"/>
  <c r="AH33" i="4"/>
  <c r="AJ33" i="4"/>
  <c r="AD34" i="4"/>
  <c r="AF34" i="4"/>
  <c r="AH34" i="4"/>
  <c r="AJ34" i="4"/>
  <c r="AD35" i="4"/>
  <c r="AF35" i="4"/>
  <c r="AH35" i="4"/>
  <c r="AJ35" i="4"/>
  <c r="AD36" i="4"/>
  <c r="AF36" i="4"/>
  <c r="AH36" i="4"/>
  <c r="AJ36" i="4"/>
  <c r="AD37" i="4"/>
  <c r="AF37" i="4"/>
  <c r="AH37" i="4"/>
  <c r="AJ37" i="4"/>
  <c r="AD38" i="4"/>
  <c r="AF38" i="4"/>
  <c r="AH38" i="4"/>
  <c r="AJ38" i="4"/>
  <c r="AE7" i="4"/>
  <c r="AG7" i="4"/>
  <c r="AI7" i="4"/>
  <c r="AC7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7" i="4"/>
  <c r="J225" i="1" l="1"/>
  <c r="F225" i="1"/>
  <c r="J224" i="1"/>
  <c r="F224" i="1"/>
  <c r="J223" i="1"/>
  <c r="F223" i="1"/>
  <c r="J222" i="1"/>
  <c r="F222" i="1"/>
  <c r="J221" i="1"/>
  <c r="F221" i="1"/>
  <c r="J220" i="1"/>
  <c r="F220" i="1"/>
  <c r="J219" i="1"/>
  <c r="F219" i="1"/>
  <c r="J218" i="1"/>
  <c r="F218" i="1"/>
  <c r="J217" i="1"/>
  <c r="F217" i="1"/>
  <c r="J216" i="1"/>
  <c r="F216" i="1"/>
  <c r="J215" i="1"/>
  <c r="F215" i="1"/>
  <c r="J214" i="1"/>
  <c r="F214" i="1"/>
  <c r="J213" i="1"/>
  <c r="F213" i="1"/>
  <c r="J212" i="1"/>
  <c r="F212" i="1"/>
  <c r="J211" i="1"/>
  <c r="F211" i="1"/>
  <c r="J210" i="1"/>
  <c r="F210" i="1"/>
  <c r="J209" i="1"/>
  <c r="F209" i="1"/>
  <c r="J208" i="1"/>
  <c r="F208" i="1"/>
  <c r="J207" i="1"/>
  <c r="F207" i="1"/>
  <c r="J206" i="1"/>
  <c r="F206" i="1"/>
  <c r="J205" i="1"/>
  <c r="F205" i="1"/>
  <c r="J204" i="1"/>
  <c r="F204" i="1"/>
  <c r="J203" i="1"/>
  <c r="F203" i="1"/>
  <c r="J202" i="1"/>
  <c r="F202" i="1"/>
  <c r="J201" i="1"/>
  <c r="F201" i="1"/>
  <c r="J200" i="1"/>
  <c r="F200" i="1"/>
  <c r="J199" i="1"/>
  <c r="F199" i="1"/>
  <c r="J198" i="1"/>
  <c r="F198" i="1"/>
  <c r="J197" i="1"/>
  <c r="F197" i="1"/>
  <c r="J196" i="1"/>
  <c r="F196" i="1"/>
  <c r="J195" i="1"/>
  <c r="F195" i="1"/>
  <c r="J194" i="1"/>
  <c r="F194" i="1"/>
  <c r="J193" i="1"/>
  <c r="F193" i="1"/>
  <c r="J192" i="1"/>
  <c r="F192" i="1"/>
  <c r="J191" i="1"/>
  <c r="F191" i="1"/>
  <c r="J190" i="1"/>
  <c r="F190" i="1"/>
  <c r="J189" i="1"/>
  <c r="F189" i="1"/>
  <c r="J188" i="1"/>
  <c r="F188" i="1"/>
  <c r="J187" i="1"/>
  <c r="F187" i="1"/>
  <c r="J186" i="1"/>
  <c r="F186" i="1"/>
  <c r="J185" i="1"/>
  <c r="F185" i="1"/>
  <c r="J184" i="1"/>
  <c r="F184" i="1"/>
  <c r="J183" i="1"/>
  <c r="F183" i="1"/>
  <c r="J182" i="1"/>
  <c r="F182" i="1"/>
  <c r="J181" i="1"/>
  <c r="F181" i="1"/>
  <c r="J180" i="1"/>
  <c r="F180" i="1"/>
  <c r="J179" i="1"/>
  <c r="F179" i="1"/>
  <c r="J178" i="1"/>
  <c r="F178" i="1"/>
  <c r="J177" i="1"/>
  <c r="F177" i="1"/>
  <c r="J176" i="1"/>
  <c r="F176" i="1"/>
  <c r="J175" i="1"/>
  <c r="F175" i="1"/>
  <c r="J174" i="1"/>
  <c r="F174" i="1"/>
  <c r="J173" i="1"/>
  <c r="F173" i="1"/>
  <c r="J172" i="1"/>
  <c r="F172" i="1"/>
  <c r="J171" i="1"/>
  <c r="F171" i="1"/>
  <c r="J170" i="1"/>
  <c r="F170" i="1"/>
  <c r="J169" i="1"/>
  <c r="F169" i="1"/>
  <c r="J168" i="1"/>
  <c r="F168" i="1"/>
  <c r="J167" i="1"/>
  <c r="F167" i="1"/>
  <c r="J166" i="1"/>
  <c r="F166" i="1"/>
  <c r="J165" i="1"/>
  <c r="F165" i="1"/>
  <c r="J164" i="1"/>
  <c r="F164" i="1"/>
  <c r="J163" i="1"/>
  <c r="F163" i="1"/>
  <c r="J162" i="1"/>
  <c r="F162" i="1"/>
  <c r="J161" i="1"/>
  <c r="F161" i="1"/>
  <c r="J160" i="1"/>
  <c r="F160" i="1"/>
  <c r="J159" i="1"/>
  <c r="F159" i="1"/>
  <c r="J158" i="1"/>
  <c r="F158" i="1"/>
  <c r="J157" i="1"/>
  <c r="F157" i="1"/>
  <c r="J156" i="1"/>
  <c r="F156" i="1"/>
  <c r="J155" i="1"/>
  <c r="F155" i="1"/>
  <c r="J154" i="1"/>
  <c r="F154" i="1"/>
  <c r="J153" i="1"/>
  <c r="F153" i="1"/>
  <c r="J152" i="1"/>
  <c r="F152" i="1"/>
  <c r="J151" i="1"/>
  <c r="F151" i="1"/>
  <c r="J150" i="1"/>
  <c r="F150" i="1"/>
  <c r="J149" i="1"/>
  <c r="F149" i="1"/>
  <c r="J148" i="1"/>
  <c r="F148" i="1"/>
  <c r="J147" i="1"/>
  <c r="F147" i="1"/>
  <c r="J146" i="1"/>
  <c r="F146" i="1"/>
  <c r="J145" i="1"/>
  <c r="F145" i="1"/>
  <c r="J144" i="1"/>
  <c r="F144" i="1"/>
  <c r="J143" i="1"/>
  <c r="F143" i="1"/>
  <c r="J142" i="1"/>
  <c r="F142" i="1"/>
  <c r="J141" i="1"/>
  <c r="F141" i="1"/>
  <c r="J140" i="1"/>
  <c r="F140" i="1"/>
  <c r="J139" i="1"/>
  <c r="F139" i="1"/>
  <c r="J138" i="1"/>
  <c r="F138" i="1"/>
  <c r="J137" i="1"/>
  <c r="F137" i="1"/>
  <c r="J136" i="1"/>
  <c r="F136" i="1"/>
  <c r="J135" i="1"/>
  <c r="F135" i="1"/>
  <c r="J134" i="1"/>
  <c r="F134" i="1"/>
  <c r="J133" i="1"/>
  <c r="F133" i="1"/>
  <c r="J132" i="1"/>
  <c r="F132" i="1"/>
  <c r="J131" i="1"/>
  <c r="F131" i="1"/>
  <c r="J130" i="1"/>
  <c r="F130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6" i="1"/>
</calcChain>
</file>

<file path=xl/sharedStrings.xml><?xml version="1.0" encoding="utf-8"?>
<sst xmlns="http://schemas.openxmlformats.org/spreadsheetml/2006/main" count="2928" uniqueCount="82">
  <si>
    <t>PAH/PSS</t>
  </si>
  <si>
    <t>Bilayers [-]</t>
  </si>
  <si>
    <t>Sample [-]</t>
  </si>
  <si>
    <t>Length [cm]</t>
  </si>
  <si>
    <t>m_Permeate [g]</t>
  </si>
  <si>
    <t>m_Beaker [g]</t>
  </si>
  <si>
    <t>m_Total [g]</t>
  </si>
  <si>
    <t>Time [s]</t>
  </si>
  <si>
    <t>Transmembrane Pressure [bar]</t>
  </si>
  <si>
    <t>Pressure Retentate [bar]</t>
  </si>
  <si>
    <t>Pressure Feed [bar]</t>
  </si>
  <si>
    <t>a</t>
  </si>
  <si>
    <t>b</t>
  </si>
  <si>
    <t>c</t>
  </si>
  <si>
    <t>d</t>
  </si>
  <si>
    <t>PAH/PAA</t>
  </si>
  <si>
    <t>Raw Data</t>
  </si>
  <si>
    <t>Pure Water Permeability</t>
  </si>
  <si>
    <t>Permeability [L/m^2/h/bar]</t>
  </si>
  <si>
    <t>95% Confidence Interval [L/m^2/h/bar]</t>
  </si>
  <si>
    <t>Hydraulic Resistance</t>
  </si>
  <si>
    <t>Resistance [1/m]</t>
  </si>
  <si>
    <t>95% Confidence Interval [1/m]</t>
  </si>
  <si>
    <t>Flux [L/m^2/h]</t>
  </si>
  <si>
    <t>EG</t>
  </si>
  <si>
    <t>DEG</t>
  </si>
  <si>
    <t>PEG200</t>
  </si>
  <si>
    <t>PEG3000</t>
  </si>
  <si>
    <t>PEG2000</t>
  </si>
  <si>
    <t>PEG1000</t>
  </si>
  <si>
    <t>PEG600</t>
  </si>
  <si>
    <t>PEG400</t>
  </si>
  <si>
    <t>GPC Signal Permeate [-]</t>
  </si>
  <si>
    <t>GPC Signal Feed [-]</t>
  </si>
  <si>
    <t>Retention [%]</t>
  </si>
  <si>
    <t>Molecular Weight Cut-Off</t>
  </si>
  <si>
    <t>MWCO [Da]</t>
  </si>
  <si>
    <t>95% Confidence Interval [Da]</t>
  </si>
  <si>
    <t>Conductivity [microS/cm]</t>
  </si>
  <si>
    <t>Concentration [mol/m^3]</t>
  </si>
  <si>
    <t>Feed</t>
  </si>
  <si>
    <t>Retentate</t>
  </si>
  <si>
    <t>Permeate</t>
  </si>
  <si>
    <t>Average</t>
  </si>
  <si>
    <t>95% Confidence Interval [%]</t>
  </si>
  <si>
    <t>MgCl2+NaCl</t>
  </si>
  <si>
    <t>Na</t>
  </si>
  <si>
    <t>Mg</t>
  </si>
  <si>
    <t>Cl</t>
  </si>
  <si>
    <t>Feed IC Peak Area [-]</t>
  </si>
  <si>
    <t>Retentate IC Peak Area [-]</t>
  </si>
  <si>
    <t>Permeate IC Peak Area [-]</t>
  </si>
  <si>
    <t>Feed Concentration [mol/m^3]</t>
  </si>
  <si>
    <t>Retentate Concentration [mol/m^3]</t>
  </si>
  <si>
    <t>Permeate Concentration [mol/m^3]</t>
  </si>
  <si>
    <t>Average Retention [%]</t>
  </si>
  <si>
    <t>Na2SO4+NaCl</t>
  </si>
  <si>
    <t>SO4</t>
  </si>
  <si>
    <t>Na2SO4+MgSO4</t>
  </si>
  <si>
    <t>PAH/PSS (8 Bilayers) + PAH/PAA (n Bilayers)</t>
  </si>
  <si>
    <t>NaCl</t>
  </si>
  <si>
    <t>Na2SO4</t>
  </si>
  <si>
    <t>MgCl2</t>
  </si>
  <si>
    <t>MgSO4</t>
  </si>
  <si>
    <t>dry</t>
  </si>
  <si>
    <t>Cauchy A [-]</t>
  </si>
  <si>
    <t>Cauchy B [microm^2]</t>
  </si>
  <si>
    <t>Thickness [nm]</t>
  </si>
  <si>
    <t>MSE [-]</t>
  </si>
  <si>
    <t>wet</t>
  </si>
  <si>
    <t>Angle Offset</t>
  </si>
  <si>
    <t>Delta Offset</t>
  </si>
  <si>
    <t>SiO2 Thickness [nm]</t>
  </si>
  <si>
    <t>EMA Bruggeman [%]</t>
  </si>
  <si>
    <t>10 Bilayers PAH/PSS + 4 Bilayers PAH/PAA</t>
  </si>
  <si>
    <t>10 Bilayers PAH/PSS + 3 Bilayers PAH/PAA</t>
  </si>
  <si>
    <t>10 Bilayers PAH/PSS + 2 Bilayers PAH/PAA</t>
  </si>
  <si>
    <t>10 Bilayers PAH/PSS + 1 Bilayer PAH/PAA</t>
  </si>
  <si>
    <t>1. run</t>
  </si>
  <si>
    <t>2. run</t>
  </si>
  <si>
    <t>Concentration [mmol/L]</t>
  </si>
  <si>
    <t>Signal Area [a.u.]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</si>
</sst>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2" fontId="0" fillId="0" borderId="0" xfId="0" applyNumberFormat="1"/>
    <xf numFmtId="11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3"/>
  <sheetViews>
    <sheetView tabSelected="1" zoomScaleNormal="100" workbookViewId="0"/>
  </sheetViews>
  <sheetFormatPr defaultRowHeight="14.4" x14ac:dyDescent="0.3"/>
  <cols>
    <col min="1" max="1" width="22.77734375" bestFit="1" customWidth="1"/>
    <col min="2" max="2" width="24.44140625" bestFit="1" customWidth="1"/>
    <col min="3" max="3" width="34.6640625" bestFit="1" customWidth="1"/>
    <col min="4" max="4" width="10.77734375" bestFit="1" customWidth="1"/>
    <col min="5" max="5" width="12.21875" bestFit="1" customWidth="1"/>
    <col min="6" max="6" width="14.21875" bestFit="1" customWidth="1"/>
    <col min="7" max="7" width="7.5546875" bestFit="1" customWidth="1"/>
    <col min="8" max="8" width="16.77734375" bestFit="1" customWidth="1"/>
    <col min="9" max="9" width="21.109375" bestFit="1" customWidth="1"/>
    <col min="10" max="10" width="28.6640625" bestFit="1" customWidth="1"/>
    <col min="12" max="12" width="13.5546875" bestFit="1" customWidth="1"/>
  </cols>
  <sheetData>
    <row r="1" spans="1:12" x14ac:dyDescent="0.3">
      <c r="A1" s="1" t="s">
        <v>0</v>
      </c>
    </row>
    <row r="3" spans="1:12" x14ac:dyDescent="0.3">
      <c r="A3" s="2" t="s">
        <v>16</v>
      </c>
    </row>
    <row r="5" spans="1:12" x14ac:dyDescent="0.3">
      <c r="A5" t="s">
        <v>1</v>
      </c>
      <c r="B5" t="s">
        <v>2</v>
      </c>
      <c r="C5" t="s">
        <v>3</v>
      </c>
      <c r="D5" t="s">
        <v>6</v>
      </c>
      <c r="E5" t="s">
        <v>5</v>
      </c>
      <c r="F5" t="s">
        <v>4</v>
      </c>
      <c r="G5" t="s">
        <v>7</v>
      </c>
      <c r="H5" t="s">
        <v>10</v>
      </c>
      <c r="I5" t="s">
        <v>9</v>
      </c>
      <c r="J5" t="s">
        <v>8</v>
      </c>
      <c r="L5" t="s">
        <v>23</v>
      </c>
    </row>
    <row r="6" spans="1:12" x14ac:dyDescent="0.3">
      <c r="A6">
        <v>3</v>
      </c>
      <c r="B6" t="s">
        <v>11</v>
      </c>
      <c r="C6">
        <v>17.2</v>
      </c>
      <c r="D6">
        <v>71.040000000000006</v>
      </c>
      <c r="E6">
        <v>58.53</v>
      </c>
      <c r="F6">
        <f>D6-E6</f>
        <v>12.510000000000005</v>
      </c>
      <c r="G6">
        <v>3121</v>
      </c>
      <c r="H6">
        <v>1.06</v>
      </c>
      <c r="I6">
        <v>0.95</v>
      </c>
      <c r="J6" s="4">
        <f>(H6+I6)/2</f>
        <v>1.0049999999999999</v>
      </c>
      <c r="L6" s="4">
        <f>F6/1000/PI()/0.0007/C6*100/G6*60*60</f>
        <v>38.149573072597924</v>
      </c>
    </row>
    <row r="7" spans="1:12" x14ac:dyDescent="0.3">
      <c r="A7">
        <v>3</v>
      </c>
      <c r="B7" t="s">
        <v>12</v>
      </c>
      <c r="C7">
        <v>16.899999999999999</v>
      </c>
      <c r="D7">
        <v>91.72</v>
      </c>
      <c r="E7">
        <v>80.38</v>
      </c>
      <c r="F7">
        <f t="shared" ref="F7:F70" si="0">D7-E7</f>
        <v>11.340000000000003</v>
      </c>
      <c r="G7">
        <v>3121</v>
      </c>
      <c r="H7">
        <v>1.06</v>
      </c>
      <c r="I7">
        <v>0.95</v>
      </c>
      <c r="J7" s="4">
        <f t="shared" ref="J7:J70" si="1">(H7+I7)/2</f>
        <v>1.0049999999999999</v>
      </c>
      <c r="L7" s="4">
        <f t="shared" ref="L7:L70" si="2">F7/1000/PI()/0.0007/C7*100/G7*60*60</f>
        <v>35.195502431967228</v>
      </c>
    </row>
    <row r="8" spans="1:12" x14ac:dyDescent="0.3">
      <c r="A8">
        <v>3</v>
      </c>
      <c r="B8" t="s">
        <v>13</v>
      </c>
      <c r="C8">
        <v>17.3</v>
      </c>
      <c r="D8">
        <v>70.28</v>
      </c>
      <c r="E8">
        <v>58.55</v>
      </c>
      <c r="F8">
        <f t="shared" si="0"/>
        <v>11.730000000000004</v>
      </c>
      <c r="G8">
        <v>3121</v>
      </c>
      <c r="H8">
        <v>1.06</v>
      </c>
      <c r="I8">
        <v>0.95</v>
      </c>
      <c r="J8" s="4">
        <f t="shared" si="1"/>
        <v>1.0049999999999999</v>
      </c>
      <c r="L8" s="4">
        <f t="shared" si="2"/>
        <v>35.564174162797229</v>
      </c>
    </row>
    <row r="9" spans="1:12" x14ac:dyDescent="0.3">
      <c r="A9">
        <v>3</v>
      </c>
      <c r="B9" t="s">
        <v>14</v>
      </c>
      <c r="C9">
        <v>16.7</v>
      </c>
      <c r="D9">
        <v>68.92</v>
      </c>
      <c r="E9">
        <v>56.6</v>
      </c>
      <c r="F9">
        <f t="shared" si="0"/>
        <v>12.32</v>
      </c>
      <c r="G9">
        <v>3121</v>
      </c>
      <c r="H9">
        <v>1.06</v>
      </c>
      <c r="I9">
        <v>0.95</v>
      </c>
      <c r="J9" s="4">
        <f t="shared" si="1"/>
        <v>1.0049999999999999</v>
      </c>
      <c r="L9" s="4">
        <f t="shared" si="2"/>
        <v>38.695018272212344</v>
      </c>
    </row>
    <row r="10" spans="1:12" x14ac:dyDescent="0.3">
      <c r="A10">
        <v>5</v>
      </c>
      <c r="B10" t="s">
        <v>11</v>
      </c>
      <c r="C10">
        <v>16.8</v>
      </c>
      <c r="D10">
        <v>64.19</v>
      </c>
      <c r="E10">
        <v>57.83</v>
      </c>
      <c r="F10">
        <f t="shared" si="0"/>
        <v>6.3599999999999994</v>
      </c>
      <c r="G10">
        <v>3121</v>
      </c>
      <c r="H10">
        <v>1.06</v>
      </c>
      <c r="I10">
        <v>0.95</v>
      </c>
      <c r="J10" s="4">
        <f t="shared" si="1"/>
        <v>1.0049999999999999</v>
      </c>
      <c r="L10" s="4">
        <f t="shared" si="2"/>
        <v>19.856772189665552</v>
      </c>
    </row>
    <row r="11" spans="1:12" x14ac:dyDescent="0.3">
      <c r="A11">
        <v>5</v>
      </c>
      <c r="B11" t="s">
        <v>12</v>
      </c>
      <c r="C11">
        <v>16.600000000000001</v>
      </c>
      <c r="D11">
        <v>66.849999999999994</v>
      </c>
      <c r="E11">
        <v>59.98</v>
      </c>
      <c r="F11">
        <f t="shared" si="0"/>
        <v>6.8699999999999974</v>
      </c>
      <c r="G11">
        <v>3121</v>
      </c>
      <c r="H11">
        <v>1.06</v>
      </c>
      <c r="I11">
        <v>0.95</v>
      </c>
      <c r="J11" s="4">
        <f t="shared" si="1"/>
        <v>1.0049999999999999</v>
      </c>
      <c r="L11" s="4">
        <f t="shared" si="2"/>
        <v>21.707482941600727</v>
      </c>
    </row>
    <row r="12" spans="1:12" x14ac:dyDescent="0.3">
      <c r="A12">
        <v>5</v>
      </c>
      <c r="B12" t="s">
        <v>13</v>
      </c>
      <c r="C12">
        <v>17</v>
      </c>
      <c r="D12">
        <v>65.52</v>
      </c>
      <c r="E12">
        <v>60.03</v>
      </c>
      <c r="F12">
        <f t="shared" si="0"/>
        <v>5.4899999999999949</v>
      </c>
      <c r="G12">
        <v>3121</v>
      </c>
      <c r="H12">
        <v>1.06</v>
      </c>
      <c r="I12">
        <v>0.95</v>
      </c>
      <c r="J12" s="4">
        <f t="shared" si="1"/>
        <v>1.0049999999999999</v>
      </c>
      <c r="L12" s="4">
        <f t="shared" si="2"/>
        <v>16.938862491650308</v>
      </c>
    </row>
    <row r="13" spans="1:12" x14ac:dyDescent="0.3">
      <c r="A13">
        <v>5</v>
      </c>
      <c r="B13" t="s">
        <v>14</v>
      </c>
      <c r="C13">
        <v>17</v>
      </c>
      <c r="D13">
        <v>66.48</v>
      </c>
      <c r="E13">
        <v>59.42</v>
      </c>
      <c r="F13">
        <f t="shared" si="0"/>
        <v>7.0600000000000023</v>
      </c>
      <c r="G13">
        <v>3121</v>
      </c>
      <c r="H13">
        <v>1.06</v>
      </c>
      <c r="I13">
        <v>0.95</v>
      </c>
      <c r="J13" s="4">
        <f t="shared" si="1"/>
        <v>1.0049999999999999</v>
      </c>
      <c r="L13" s="4">
        <f t="shared" si="2"/>
        <v>21.782945207841777</v>
      </c>
    </row>
    <row r="14" spans="1:12" x14ac:dyDescent="0.3">
      <c r="A14">
        <v>6</v>
      </c>
      <c r="B14" t="s">
        <v>11</v>
      </c>
      <c r="C14">
        <v>17.5</v>
      </c>
      <c r="D14">
        <v>64.400000000000006</v>
      </c>
      <c r="E14">
        <v>56.95</v>
      </c>
      <c r="F14">
        <f t="shared" si="0"/>
        <v>7.4500000000000028</v>
      </c>
      <c r="G14">
        <v>3121</v>
      </c>
      <c r="H14">
        <v>1.06</v>
      </c>
      <c r="I14">
        <v>0.95</v>
      </c>
      <c r="J14" s="4">
        <f t="shared" si="1"/>
        <v>1.0049999999999999</v>
      </c>
      <c r="L14" s="4">
        <f t="shared" si="2"/>
        <v>22.329502311397491</v>
      </c>
    </row>
    <row r="15" spans="1:12" x14ac:dyDescent="0.3">
      <c r="A15">
        <v>6</v>
      </c>
      <c r="B15" t="s">
        <v>12</v>
      </c>
      <c r="C15">
        <v>17.3</v>
      </c>
      <c r="D15">
        <v>64.77</v>
      </c>
      <c r="E15">
        <v>58.28</v>
      </c>
      <c r="F15">
        <f t="shared" si="0"/>
        <v>6.4899999999999949</v>
      </c>
      <c r="G15">
        <v>3121</v>
      </c>
      <c r="H15">
        <v>1.06</v>
      </c>
      <c r="I15">
        <v>0.95</v>
      </c>
      <c r="J15" s="4">
        <f t="shared" si="1"/>
        <v>1.0049999999999999</v>
      </c>
      <c r="L15" s="4">
        <f t="shared" si="2"/>
        <v>19.67702389740441</v>
      </c>
    </row>
    <row r="16" spans="1:12" x14ac:dyDescent="0.3">
      <c r="A16">
        <v>6</v>
      </c>
      <c r="B16" t="s">
        <v>13</v>
      </c>
      <c r="C16">
        <v>17.399999999999999</v>
      </c>
      <c r="D16">
        <v>62.77</v>
      </c>
      <c r="E16">
        <v>56.63</v>
      </c>
      <c r="F16">
        <f t="shared" si="0"/>
        <v>6.1400000000000006</v>
      </c>
      <c r="G16">
        <v>3121</v>
      </c>
      <c r="H16">
        <v>1.06</v>
      </c>
      <c r="I16">
        <v>0.95</v>
      </c>
      <c r="J16" s="4">
        <f t="shared" si="1"/>
        <v>1.0049999999999999</v>
      </c>
      <c r="L16" s="4">
        <f t="shared" si="2"/>
        <v>18.508871583427148</v>
      </c>
    </row>
    <row r="17" spans="1:12" x14ac:dyDescent="0.3">
      <c r="A17">
        <v>6</v>
      </c>
      <c r="B17" t="s">
        <v>14</v>
      </c>
      <c r="C17">
        <v>17.2</v>
      </c>
      <c r="D17">
        <v>66.12</v>
      </c>
      <c r="E17">
        <v>60.24</v>
      </c>
      <c r="F17">
        <f t="shared" si="0"/>
        <v>5.8800000000000026</v>
      </c>
      <c r="G17">
        <v>3121</v>
      </c>
      <c r="H17">
        <v>1.06</v>
      </c>
      <c r="I17">
        <v>0.95</v>
      </c>
      <c r="J17" s="4">
        <f t="shared" si="1"/>
        <v>1.0049999999999999</v>
      </c>
      <c r="L17" s="4">
        <f t="shared" si="2"/>
        <v>17.931214201988471</v>
      </c>
    </row>
    <row r="18" spans="1:12" x14ac:dyDescent="0.3">
      <c r="A18">
        <v>7</v>
      </c>
      <c r="B18" t="s">
        <v>11</v>
      </c>
      <c r="C18">
        <v>17.2</v>
      </c>
      <c r="D18">
        <v>64.319999999999993</v>
      </c>
      <c r="E18">
        <v>56.89</v>
      </c>
      <c r="F18">
        <f t="shared" si="0"/>
        <v>7.4299999999999926</v>
      </c>
      <c r="G18">
        <v>3121</v>
      </c>
      <c r="H18">
        <v>1.06</v>
      </c>
      <c r="I18">
        <v>0.95</v>
      </c>
      <c r="J18" s="4">
        <f t="shared" si="1"/>
        <v>1.0049999999999999</v>
      </c>
      <c r="L18" s="4">
        <f t="shared" si="2"/>
        <v>22.65797985047179</v>
      </c>
    </row>
    <row r="19" spans="1:12" x14ac:dyDescent="0.3">
      <c r="A19">
        <v>7</v>
      </c>
      <c r="B19" t="s">
        <v>12</v>
      </c>
      <c r="C19">
        <v>17.7</v>
      </c>
      <c r="D19">
        <v>62.41</v>
      </c>
      <c r="E19">
        <v>56.6</v>
      </c>
      <c r="F19">
        <f t="shared" si="0"/>
        <v>5.8099999999999952</v>
      </c>
      <c r="G19">
        <v>3121</v>
      </c>
      <c r="H19">
        <v>1.06</v>
      </c>
      <c r="I19">
        <v>0.95</v>
      </c>
      <c r="J19" s="4">
        <f t="shared" si="1"/>
        <v>1.0049999999999999</v>
      </c>
      <c r="L19" s="4">
        <f t="shared" si="2"/>
        <v>17.217246028220814</v>
      </c>
    </row>
    <row r="20" spans="1:12" x14ac:dyDescent="0.3">
      <c r="A20">
        <v>7</v>
      </c>
      <c r="B20" t="s">
        <v>13</v>
      </c>
      <c r="C20">
        <v>17.100000000000001</v>
      </c>
      <c r="D20">
        <v>68.67</v>
      </c>
      <c r="E20">
        <v>61.36</v>
      </c>
      <c r="F20">
        <f t="shared" si="0"/>
        <v>7.3100000000000023</v>
      </c>
      <c r="G20">
        <v>3121</v>
      </c>
      <c r="H20">
        <v>1.06</v>
      </c>
      <c r="I20">
        <v>0.95</v>
      </c>
      <c r="J20" s="4">
        <f t="shared" si="1"/>
        <v>1.0049999999999999</v>
      </c>
      <c r="L20" s="4">
        <f t="shared" si="2"/>
        <v>22.422399491232184</v>
      </c>
    </row>
    <row r="21" spans="1:12" x14ac:dyDescent="0.3">
      <c r="A21">
        <v>7</v>
      </c>
      <c r="B21" t="s">
        <v>14</v>
      </c>
      <c r="C21">
        <v>17</v>
      </c>
      <c r="D21">
        <v>62.78</v>
      </c>
      <c r="E21">
        <v>56.86</v>
      </c>
      <c r="F21">
        <f t="shared" si="0"/>
        <v>5.9200000000000017</v>
      </c>
      <c r="G21">
        <v>3121</v>
      </c>
      <c r="H21">
        <v>1.06</v>
      </c>
      <c r="I21">
        <v>0.95</v>
      </c>
      <c r="J21" s="4">
        <f t="shared" si="1"/>
        <v>1.0049999999999999</v>
      </c>
      <c r="L21" s="4">
        <f t="shared" si="2"/>
        <v>18.265585783346076</v>
      </c>
    </row>
    <row r="22" spans="1:12" x14ac:dyDescent="0.3">
      <c r="A22">
        <v>3</v>
      </c>
      <c r="B22" t="s">
        <v>11</v>
      </c>
      <c r="C22">
        <v>17.2</v>
      </c>
      <c r="D22">
        <v>74.23</v>
      </c>
      <c r="E22">
        <v>58.53</v>
      </c>
      <c r="F22">
        <f t="shared" si="0"/>
        <v>15.700000000000003</v>
      </c>
      <c r="G22">
        <v>2015</v>
      </c>
      <c r="H22">
        <v>2.02</v>
      </c>
      <c r="I22">
        <v>1.92</v>
      </c>
      <c r="J22" s="4">
        <f t="shared" si="1"/>
        <v>1.97</v>
      </c>
      <c r="L22" s="4">
        <f t="shared" si="2"/>
        <v>74.15675938397176</v>
      </c>
    </row>
    <row r="23" spans="1:12" x14ac:dyDescent="0.3">
      <c r="A23">
        <v>3</v>
      </c>
      <c r="B23" t="s">
        <v>12</v>
      </c>
      <c r="C23">
        <v>16.899999999999999</v>
      </c>
      <c r="D23">
        <v>94.52</v>
      </c>
      <c r="E23">
        <v>80.38</v>
      </c>
      <c r="F23">
        <f t="shared" si="0"/>
        <v>14.14</v>
      </c>
      <c r="G23">
        <v>2015</v>
      </c>
      <c r="H23">
        <v>2.02</v>
      </c>
      <c r="I23">
        <v>1.92</v>
      </c>
      <c r="J23" s="4">
        <f t="shared" si="1"/>
        <v>1.97</v>
      </c>
      <c r="L23" s="4">
        <f t="shared" si="2"/>
        <v>67.973908477205754</v>
      </c>
    </row>
    <row r="24" spans="1:12" x14ac:dyDescent="0.3">
      <c r="A24">
        <v>3</v>
      </c>
      <c r="B24" t="s">
        <v>13</v>
      </c>
      <c r="C24">
        <v>17.3</v>
      </c>
      <c r="D24">
        <v>73.13</v>
      </c>
      <c r="E24">
        <v>58.55</v>
      </c>
      <c r="F24">
        <f t="shared" si="0"/>
        <v>14.579999999999998</v>
      </c>
      <c r="G24">
        <v>2015</v>
      </c>
      <c r="H24">
        <v>2.02</v>
      </c>
      <c r="I24">
        <v>1.92</v>
      </c>
      <c r="J24" s="4">
        <f t="shared" si="1"/>
        <v>1.97</v>
      </c>
      <c r="L24" s="4">
        <f t="shared" si="2"/>
        <v>68.46852284994992</v>
      </c>
    </row>
    <row r="25" spans="1:12" x14ac:dyDescent="0.3">
      <c r="A25">
        <v>3</v>
      </c>
      <c r="B25" t="s">
        <v>14</v>
      </c>
      <c r="C25">
        <v>16.7</v>
      </c>
      <c r="D25">
        <v>71.91</v>
      </c>
      <c r="E25">
        <v>56.6</v>
      </c>
      <c r="F25">
        <f t="shared" si="0"/>
        <v>15.309999999999995</v>
      </c>
      <c r="G25">
        <v>2015</v>
      </c>
      <c r="H25">
        <v>2.02</v>
      </c>
      <c r="I25">
        <v>1.92</v>
      </c>
      <c r="J25" s="4">
        <f t="shared" si="1"/>
        <v>1.97</v>
      </c>
      <c r="L25" s="4">
        <f t="shared" si="2"/>
        <v>74.479758046073613</v>
      </c>
    </row>
    <row r="26" spans="1:12" x14ac:dyDescent="0.3">
      <c r="A26">
        <v>5</v>
      </c>
      <c r="B26" t="s">
        <v>11</v>
      </c>
      <c r="C26">
        <v>16.8</v>
      </c>
      <c r="D26">
        <v>65.95</v>
      </c>
      <c r="E26">
        <v>57.83</v>
      </c>
      <c r="F26">
        <f t="shared" si="0"/>
        <v>8.1200000000000045</v>
      </c>
      <c r="G26">
        <v>2015</v>
      </c>
      <c r="H26">
        <v>2.02</v>
      </c>
      <c r="I26">
        <v>1.92</v>
      </c>
      <c r="J26" s="4">
        <f t="shared" si="1"/>
        <v>1.97</v>
      </c>
      <c r="L26" s="4">
        <f t="shared" si="2"/>
        <v>39.266870043232615</v>
      </c>
    </row>
    <row r="27" spans="1:12" x14ac:dyDescent="0.3">
      <c r="A27">
        <v>5</v>
      </c>
      <c r="B27" t="s">
        <v>12</v>
      </c>
      <c r="C27">
        <v>16.600000000000001</v>
      </c>
      <c r="D27">
        <v>68.75</v>
      </c>
      <c r="E27">
        <v>59.98</v>
      </c>
      <c r="F27">
        <f t="shared" si="0"/>
        <v>8.7700000000000031</v>
      </c>
      <c r="G27">
        <v>2015</v>
      </c>
      <c r="H27">
        <v>2.02</v>
      </c>
      <c r="I27">
        <v>1.92</v>
      </c>
      <c r="J27" s="4">
        <f t="shared" si="1"/>
        <v>1.97</v>
      </c>
      <c r="L27" s="4">
        <f t="shared" si="2"/>
        <v>42.921119685810133</v>
      </c>
    </row>
    <row r="28" spans="1:12" x14ac:dyDescent="0.3">
      <c r="A28">
        <v>5</v>
      </c>
      <c r="B28" t="s">
        <v>13</v>
      </c>
      <c r="C28">
        <v>17</v>
      </c>
      <c r="D28">
        <v>67.11</v>
      </c>
      <c r="E28">
        <v>60.03</v>
      </c>
      <c r="F28">
        <f t="shared" si="0"/>
        <v>7.0799999999999983</v>
      </c>
      <c r="G28">
        <v>2015</v>
      </c>
      <c r="H28">
        <v>2.02</v>
      </c>
      <c r="I28">
        <v>1.92</v>
      </c>
      <c r="J28" s="4">
        <f t="shared" si="1"/>
        <v>1.97</v>
      </c>
      <c r="L28" s="4">
        <f t="shared" si="2"/>
        <v>33.834820272546061</v>
      </c>
    </row>
    <row r="29" spans="1:12" x14ac:dyDescent="0.3">
      <c r="A29">
        <v>5</v>
      </c>
      <c r="B29" t="s">
        <v>14</v>
      </c>
      <c r="C29">
        <v>17</v>
      </c>
      <c r="D29">
        <v>68.42</v>
      </c>
      <c r="E29">
        <v>59.42</v>
      </c>
      <c r="F29">
        <f t="shared" si="0"/>
        <v>9</v>
      </c>
      <c r="G29">
        <v>2015</v>
      </c>
      <c r="H29">
        <v>2.02</v>
      </c>
      <c r="I29">
        <v>1.92</v>
      </c>
      <c r="J29" s="4">
        <f t="shared" si="1"/>
        <v>1.97</v>
      </c>
      <c r="L29" s="4">
        <f t="shared" si="2"/>
        <v>43.010364753236523</v>
      </c>
    </row>
    <row r="30" spans="1:12" x14ac:dyDescent="0.3">
      <c r="A30">
        <v>6</v>
      </c>
      <c r="B30" t="s">
        <v>11</v>
      </c>
      <c r="C30">
        <v>17.5</v>
      </c>
      <c r="D30">
        <v>66.44</v>
      </c>
      <c r="E30">
        <v>56.95</v>
      </c>
      <c r="F30">
        <f t="shared" si="0"/>
        <v>9.4899999999999949</v>
      </c>
      <c r="G30">
        <v>2015</v>
      </c>
      <c r="H30">
        <v>2.02</v>
      </c>
      <c r="I30">
        <v>1.92</v>
      </c>
      <c r="J30" s="4">
        <f t="shared" si="1"/>
        <v>1.97</v>
      </c>
      <c r="L30" s="4">
        <f t="shared" si="2"/>
        <v>44.056267591362818</v>
      </c>
    </row>
    <row r="31" spans="1:12" x14ac:dyDescent="0.3">
      <c r="A31">
        <v>6</v>
      </c>
      <c r="B31" t="s">
        <v>12</v>
      </c>
      <c r="C31">
        <v>17.3</v>
      </c>
      <c r="D31">
        <v>66.510000000000005</v>
      </c>
      <c r="E31">
        <v>58.28</v>
      </c>
      <c r="F31">
        <f t="shared" si="0"/>
        <v>8.230000000000004</v>
      </c>
      <c r="G31">
        <v>2015</v>
      </c>
      <c r="H31">
        <v>2.02</v>
      </c>
      <c r="I31">
        <v>1.92</v>
      </c>
      <c r="J31" s="4">
        <f t="shared" si="1"/>
        <v>1.97</v>
      </c>
      <c r="L31" s="4">
        <f t="shared" si="2"/>
        <v>38.648555765095203</v>
      </c>
    </row>
    <row r="32" spans="1:12" x14ac:dyDescent="0.3">
      <c r="A32">
        <v>6</v>
      </c>
      <c r="B32" t="s">
        <v>13</v>
      </c>
      <c r="C32">
        <v>17.399999999999999</v>
      </c>
      <c r="D32">
        <v>64.48</v>
      </c>
      <c r="E32">
        <v>56.63</v>
      </c>
      <c r="F32">
        <f t="shared" si="0"/>
        <v>7.8500000000000014</v>
      </c>
      <c r="G32">
        <v>2015</v>
      </c>
      <c r="H32">
        <v>2.02</v>
      </c>
      <c r="I32">
        <v>1.92</v>
      </c>
      <c r="J32" s="4">
        <f t="shared" si="1"/>
        <v>1.97</v>
      </c>
      <c r="L32" s="4">
        <f t="shared" si="2"/>
        <v>36.652191419664206</v>
      </c>
    </row>
    <row r="33" spans="1:12" x14ac:dyDescent="0.3">
      <c r="A33">
        <v>6</v>
      </c>
      <c r="B33" t="s">
        <v>14</v>
      </c>
      <c r="C33">
        <v>17.2</v>
      </c>
      <c r="D33">
        <v>67.930000000000007</v>
      </c>
      <c r="E33">
        <v>60.24</v>
      </c>
      <c r="F33">
        <f t="shared" si="0"/>
        <v>7.6900000000000048</v>
      </c>
      <c r="G33">
        <v>2015</v>
      </c>
      <c r="H33">
        <v>2.02</v>
      </c>
      <c r="I33">
        <v>1.92</v>
      </c>
      <c r="J33" s="4">
        <f t="shared" si="1"/>
        <v>1.97</v>
      </c>
      <c r="L33" s="4">
        <f t="shared" si="2"/>
        <v>36.32264201673523</v>
      </c>
    </row>
    <row r="34" spans="1:12" x14ac:dyDescent="0.3">
      <c r="A34">
        <v>7</v>
      </c>
      <c r="B34" t="s">
        <v>11</v>
      </c>
      <c r="C34">
        <v>17.2</v>
      </c>
      <c r="D34">
        <v>66.39</v>
      </c>
      <c r="E34">
        <v>56.89</v>
      </c>
      <c r="F34">
        <f t="shared" si="0"/>
        <v>9.5</v>
      </c>
      <c r="G34">
        <v>2015</v>
      </c>
      <c r="H34">
        <v>2.02</v>
      </c>
      <c r="I34">
        <v>1.92</v>
      </c>
      <c r="J34" s="4">
        <f t="shared" si="1"/>
        <v>1.97</v>
      </c>
      <c r="L34" s="4">
        <f t="shared" si="2"/>
        <v>44.87192446800838</v>
      </c>
    </row>
    <row r="35" spans="1:12" x14ac:dyDescent="0.3">
      <c r="A35">
        <v>7</v>
      </c>
      <c r="B35" t="s">
        <v>12</v>
      </c>
      <c r="C35">
        <v>17.7</v>
      </c>
      <c r="D35">
        <v>64.180000000000007</v>
      </c>
      <c r="E35">
        <v>56.6</v>
      </c>
      <c r="F35">
        <f t="shared" si="0"/>
        <v>7.5800000000000054</v>
      </c>
      <c r="G35">
        <v>2015</v>
      </c>
      <c r="H35">
        <v>2.02</v>
      </c>
      <c r="I35">
        <v>1.92</v>
      </c>
      <c r="J35" s="4">
        <f t="shared" si="1"/>
        <v>1.97</v>
      </c>
      <c r="L35" s="4">
        <f t="shared" si="2"/>
        <v>34.79168614000038</v>
      </c>
    </row>
    <row r="36" spans="1:12" x14ac:dyDescent="0.3">
      <c r="A36">
        <v>7</v>
      </c>
      <c r="B36" t="s">
        <v>13</v>
      </c>
      <c r="C36">
        <v>17.100000000000001</v>
      </c>
      <c r="D36">
        <v>70.69</v>
      </c>
      <c r="E36">
        <v>61.36</v>
      </c>
      <c r="F36">
        <f t="shared" si="0"/>
        <v>9.3299999999999983</v>
      </c>
      <c r="G36">
        <v>2015</v>
      </c>
      <c r="H36">
        <v>2.02</v>
      </c>
      <c r="I36">
        <v>1.92</v>
      </c>
      <c r="J36" s="4">
        <f t="shared" si="1"/>
        <v>1.97</v>
      </c>
      <c r="L36" s="4">
        <f t="shared" si="2"/>
        <v>44.326666364592874</v>
      </c>
    </row>
    <row r="37" spans="1:12" x14ac:dyDescent="0.3">
      <c r="A37">
        <v>7</v>
      </c>
      <c r="B37" t="s">
        <v>14</v>
      </c>
      <c r="C37">
        <v>17</v>
      </c>
      <c r="D37">
        <v>64.59</v>
      </c>
      <c r="E37">
        <v>56.86</v>
      </c>
      <c r="F37">
        <f t="shared" si="0"/>
        <v>7.730000000000004</v>
      </c>
      <c r="G37">
        <v>2015</v>
      </c>
      <c r="H37">
        <v>2.02</v>
      </c>
      <c r="I37">
        <v>1.92</v>
      </c>
      <c r="J37" s="4">
        <f t="shared" si="1"/>
        <v>1.97</v>
      </c>
      <c r="L37" s="4">
        <f t="shared" si="2"/>
        <v>36.941124393613165</v>
      </c>
    </row>
    <row r="38" spans="1:12" x14ac:dyDescent="0.3">
      <c r="A38">
        <v>3</v>
      </c>
      <c r="B38" t="s">
        <v>11</v>
      </c>
      <c r="C38">
        <v>17.2</v>
      </c>
      <c r="D38">
        <v>74.31</v>
      </c>
      <c r="E38">
        <v>58.53</v>
      </c>
      <c r="F38">
        <f t="shared" si="0"/>
        <v>15.780000000000001</v>
      </c>
      <c r="G38">
        <v>1359</v>
      </c>
      <c r="H38">
        <v>3.07</v>
      </c>
      <c r="I38">
        <v>3</v>
      </c>
      <c r="J38" s="4">
        <f t="shared" si="1"/>
        <v>3.0350000000000001</v>
      </c>
      <c r="L38" s="4">
        <f t="shared" si="2"/>
        <v>110.51308010781321</v>
      </c>
    </row>
    <row r="39" spans="1:12" x14ac:dyDescent="0.3">
      <c r="A39">
        <v>3</v>
      </c>
      <c r="B39" t="s">
        <v>12</v>
      </c>
      <c r="C39">
        <v>16.899999999999999</v>
      </c>
      <c r="D39">
        <v>94.81</v>
      </c>
      <c r="E39">
        <v>80.38</v>
      </c>
      <c r="F39">
        <f t="shared" si="0"/>
        <v>14.430000000000007</v>
      </c>
      <c r="G39">
        <v>1359</v>
      </c>
      <c r="H39">
        <v>3.07</v>
      </c>
      <c r="I39">
        <v>3</v>
      </c>
      <c r="J39" s="4">
        <f t="shared" si="1"/>
        <v>3.0350000000000001</v>
      </c>
      <c r="L39" s="4">
        <f t="shared" si="2"/>
        <v>102.85247759668377</v>
      </c>
    </row>
    <row r="40" spans="1:12" x14ac:dyDescent="0.3">
      <c r="A40">
        <v>3</v>
      </c>
      <c r="B40" t="s">
        <v>13</v>
      </c>
      <c r="C40">
        <v>17.3</v>
      </c>
      <c r="D40">
        <v>73.16</v>
      </c>
      <c r="E40">
        <v>58.55</v>
      </c>
      <c r="F40">
        <f t="shared" si="0"/>
        <v>14.61</v>
      </c>
      <c r="G40">
        <v>1359</v>
      </c>
      <c r="H40">
        <v>3.07</v>
      </c>
      <c r="I40">
        <v>3</v>
      </c>
      <c r="J40" s="4">
        <f t="shared" si="1"/>
        <v>3.0350000000000001</v>
      </c>
      <c r="L40" s="4">
        <f t="shared" si="2"/>
        <v>101.72770436878682</v>
      </c>
    </row>
    <row r="41" spans="1:12" x14ac:dyDescent="0.3">
      <c r="A41">
        <v>3</v>
      </c>
      <c r="B41" t="s">
        <v>14</v>
      </c>
      <c r="C41">
        <v>16.7</v>
      </c>
      <c r="D41">
        <v>71.97</v>
      </c>
      <c r="E41">
        <v>56.6</v>
      </c>
      <c r="F41">
        <f t="shared" si="0"/>
        <v>15.369999999999997</v>
      </c>
      <c r="G41">
        <v>1359</v>
      </c>
      <c r="H41">
        <v>3.07</v>
      </c>
      <c r="I41">
        <v>3</v>
      </c>
      <c r="J41" s="4">
        <f t="shared" si="1"/>
        <v>3.0350000000000001</v>
      </c>
      <c r="L41" s="4">
        <f t="shared" si="2"/>
        <v>110.86450638503193</v>
      </c>
    </row>
    <row r="42" spans="1:12" x14ac:dyDescent="0.3">
      <c r="A42">
        <v>5</v>
      </c>
      <c r="B42" t="s">
        <v>11</v>
      </c>
      <c r="C42">
        <v>16.8</v>
      </c>
      <c r="D42">
        <v>66.430000000000007</v>
      </c>
      <c r="E42">
        <v>57.83</v>
      </c>
      <c r="F42">
        <f t="shared" si="0"/>
        <v>8.6000000000000085</v>
      </c>
      <c r="G42">
        <v>1359</v>
      </c>
      <c r="H42">
        <v>3.07</v>
      </c>
      <c r="I42">
        <v>3</v>
      </c>
      <c r="J42" s="4">
        <f t="shared" si="1"/>
        <v>3.0350000000000001</v>
      </c>
      <c r="L42" s="4">
        <f t="shared" si="2"/>
        <v>61.662950425296252</v>
      </c>
    </row>
    <row r="43" spans="1:12" x14ac:dyDescent="0.3">
      <c r="A43">
        <v>5</v>
      </c>
      <c r="B43" t="s">
        <v>12</v>
      </c>
      <c r="C43">
        <v>16.600000000000001</v>
      </c>
      <c r="D43">
        <v>69.25</v>
      </c>
      <c r="E43">
        <v>59.98</v>
      </c>
      <c r="F43">
        <f t="shared" si="0"/>
        <v>9.2700000000000031</v>
      </c>
      <c r="G43">
        <v>1359</v>
      </c>
      <c r="H43">
        <v>3.07</v>
      </c>
      <c r="I43">
        <v>3</v>
      </c>
      <c r="J43" s="4">
        <f t="shared" si="1"/>
        <v>3.0350000000000001</v>
      </c>
      <c r="L43" s="4">
        <f t="shared" si="2"/>
        <v>67.267730788974049</v>
      </c>
    </row>
    <row r="44" spans="1:12" x14ac:dyDescent="0.3">
      <c r="A44">
        <v>5</v>
      </c>
      <c r="B44" t="s">
        <v>13</v>
      </c>
      <c r="C44">
        <v>17</v>
      </c>
      <c r="D44">
        <v>67.540000000000006</v>
      </c>
      <c r="E44">
        <v>60.03</v>
      </c>
      <c r="F44">
        <f t="shared" si="0"/>
        <v>7.5100000000000051</v>
      </c>
      <c r="G44">
        <v>1359</v>
      </c>
      <c r="H44">
        <v>3.07</v>
      </c>
      <c r="I44">
        <v>3</v>
      </c>
      <c r="J44" s="4">
        <f t="shared" si="1"/>
        <v>3.0350000000000001</v>
      </c>
      <c r="L44" s="4">
        <f t="shared" si="2"/>
        <v>53.214029611893139</v>
      </c>
    </row>
    <row r="45" spans="1:12" x14ac:dyDescent="0.3">
      <c r="A45">
        <v>5</v>
      </c>
      <c r="B45" t="s">
        <v>14</v>
      </c>
      <c r="C45">
        <v>17</v>
      </c>
      <c r="D45">
        <v>68.95</v>
      </c>
      <c r="E45">
        <v>59.42</v>
      </c>
      <c r="F45">
        <f t="shared" si="0"/>
        <v>9.5300000000000011</v>
      </c>
      <c r="G45">
        <v>1359</v>
      </c>
      <c r="H45">
        <v>3.07</v>
      </c>
      <c r="I45">
        <v>3</v>
      </c>
      <c r="J45" s="4">
        <f t="shared" si="1"/>
        <v>3.0350000000000001</v>
      </c>
      <c r="L45" s="4">
        <f t="shared" si="2"/>
        <v>67.527257283800452</v>
      </c>
    </row>
    <row r="46" spans="1:12" x14ac:dyDescent="0.3">
      <c r="A46">
        <v>6</v>
      </c>
      <c r="B46" t="s">
        <v>11</v>
      </c>
      <c r="C46">
        <v>17.5</v>
      </c>
      <c r="D46">
        <v>66.81</v>
      </c>
      <c r="E46">
        <v>56.95</v>
      </c>
      <c r="F46">
        <f t="shared" si="0"/>
        <v>9.86</v>
      </c>
      <c r="G46">
        <v>1359</v>
      </c>
      <c r="H46">
        <v>3.07</v>
      </c>
      <c r="I46">
        <v>3</v>
      </c>
      <c r="J46" s="4">
        <f t="shared" si="1"/>
        <v>3.0350000000000001</v>
      </c>
      <c r="L46" s="4">
        <f t="shared" si="2"/>
        <v>67.86939808670742</v>
      </c>
    </row>
    <row r="47" spans="1:12" x14ac:dyDescent="0.3">
      <c r="A47">
        <v>6</v>
      </c>
      <c r="B47" t="s">
        <v>12</v>
      </c>
      <c r="C47">
        <v>17.3</v>
      </c>
      <c r="D47">
        <v>66.89</v>
      </c>
      <c r="E47">
        <v>58.28</v>
      </c>
      <c r="F47">
        <f t="shared" si="0"/>
        <v>8.61</v>
      </c>
      <c r="G47">
        <v>1359</v>
      </c>
      <c r="H47">
        <v>3.07</v>
      </c>
      <c r="I47">
        <v>3</v>
      </c>
      <c r="J47" s="4">
        <f t="shared" si="1"/>
        <v>3.0350000000000001</v>
      </c>
      <c r="L47" s="4">
        <f t="shared" si="2"/>
        <v>59.950413046903122</v>
      </c>
    </row>
    <row r="48" spans="1:12" x14ac:dyDescent="0.3">
      <c r="A48">
        <v>6</v>
      </c>
      <c r="B48" t="s">
        <v>13</v>
      </c>
      <c r="C48">
        <v>17.399999999999999</v>
      </c>
      <c r="D48">
        <v>64.989999999999995</v>
      </c>
      <c r="E48">
        <v>56.63</v>
      </c>
      <c r="F48">
        <f t="shared" si="0"/>
        <v>8.3599999999999923</v>
      </c>
      <c r="G48">
        <v>1359</v>
      </c>
      <c r="H48">
        <v>3.07</v>
      </c>
      <c r="I48">
        <v>3</v>
      </c>
      <c r="J48" s="4">
        <f t="shared" si="1"/>
        <v>3.0350000000000001</v>
      </c>
      <c r="L48" s="4">
        <f t="shared" si="2"/>
        <v>57.875154112082292</v>
      </c>
    </row>
    <row r="49" spans="1:12" x14ac:dyDescent="0.3">
      <c r="A49">
        <v>6</v>
      </c>
      <c r="B49" t="s">
        <v>14</v>
      </c>
      <c r="C49">
        <v>17.2</v>
      </c>
      <c r="D49">
        <v>68.34</v>
      </c>
      <c r="E49">
        <v>60.24</v>
      </c>
      <c r="F49">
        <f t="shared" si="0"/>
        <v>8.1000000000000014</v>
      </c>
      <c r="G49">
        <v>1359</v>
      </c>
      <c r="H49">
        <v>3.07</v>
      </c>
      <c r="I49">
        <v>3</v>
      </c>
      <c r="J49" s="4">
        <f t="shared" si="1"/>
        <v>3.0350000000000001</v>
      </c>
      <c r="L49" s="4">
        <f t="shared" si="2"/>
        <v>56.727246443174067</v>
      </c>
    </row>
    <row r="50" spans="1:12" x14ac:dyDescent="0.3">
      <c r="A50">
        <v>7</v>
      </c>
      <c r="B50" t="s">
        <v>11</v>
      </c>
      <c r="C50">
        <v>17.2</v>
      </c>
      <c r="D50">
        <v>66.89</v>
      </c>
      <c r="E50">
        <v>56.89</v>
      </c>
      <c r="F50">
        <f t="shared" si="0"/>
        <v>10</v>
      </c>
      <c r="G50">
        <v>1359</v>
      </c>
      <c r="H50">
        <v>3.07</v>
      </c>
      <c r="I50">
        <v>3</v>
      </c>
      <c r="J50" s="4">
        <f t="shared" si="1"/>
        <v>3.0350000000000001</v>
      </c>
      <c r="L50" s="4">
        <f t="shared" si="2"/>
        <v>70.033637584165518</v>
      </c>
    </row>
    <row r="51" spans="1:12" x14ac:dyDescent="0.3">
      <c r="A51">
        <v>7</v>
      </c>
      <c r="B51" t="s">
        <v>12</v>
      </c>
      <c r="C51">
        <v>17.7</v>
      </c>
      <c r="D51">
        <v>64.59</v>
      </c>
      <c r="E51">
        <v>56.6</v>
      </c>
      <c r="F51">
        <f t="shared" si="0"/>
        <v>7.990000000000002</v>
      </c>
      <c r="G51">
        <v>1359</v>
      </c>
      <c r="H51">
        <v>3.07</v>
      </c>
      <c r="I51">
        <v>3</v>
      </c>
      <c r="J51" s="4">
        <f t="shared" si="1"/>
        <v>3.0350000000000001</v>
      </c>
      <c r="L51" s="4">
        <f t="shared" si="2"/>
        <v>54.376173705744066</v>
      </c>
    </row>
    <row r="52" spans="1:12" x14ac:dyDescent="0.3">
      <c r="A52">
        <v>7</v>
      </c>
      <c r="B52" t="s">
        <v>13</v>
      </c>
      <c r="C52">
        <v>17.100000000000001</v>
      </c>
      <c r="D52">
        <v>71.13</v>
      </c>
      <c r="E52">
        <v>61.36</v>
      </c>
      <c r="F52">
        <f t="shared" si="0"/>
        <v>9.769999999999996</v>
      </c>
      <c r="G52">
        <v>1359</v>
      </c>
      <c r="H52">
        <v>3.07</v>
      </c>
      <c r="I52">
        <v>3</v>
      </c>
      <c r="J52" s="4">
        <f t="shared" si="1"/>
        <v>3.0350000000000001</v>
      </c>
      <c r="L52" s="4">
        <f t="shared" si="2"/>
        <v>68.822997626862602</v>
      </c>
    </row>
    <row r="53" spans="1:12" x14ac:dyDescent="0.3">
      <c r="A53">
        <v>7</v>
      </c>
      <c r="B53" t="s">
        <v>14</v>
      </c>
      <c r="C53">
        <v>17</v>
      </c>
      <c r="D53">
        <v>65.010000000000005</v>
      </c>
      <c r="E53">
        <v>56.86</v>
      </c>
      <c r="F53">
        <f t="shared" si="0"/>
        <v>8.1500000000000057</v>
      </c>
      <c r="G53">
        <v>1359</v>
      </c>
      <c r="H53">
        <v>3.07</v>
      </c>
      <c r="I53">
        <v>3</v>
      </c>
      <c r="J53" s="4">
        <f t="shared" si="1"/>
        <v>3.0350000000000001</v>
      </c>
      <c r="L53" s="4">
        <f t="shared" si="2"/>
        <v>57.74891362675487</v>
      </c>
    </row>
    <row r="54" spans="1:12" x14ac:dyDescent="0.3">
      <c r="A54">
        <v>8</v>
      </c>
      <c r="B54" t="s">
        <v>11</v>
      </c>
      <c r="C54">
        <v>16.600000000000001</v>
      </c>
      <c r="D54">
        <v>24.22</v>
      </c>
      <c r="E54">
        <v>11.8</v>
      </c>
      <c r="F54">
        <f t="shared" si="0"/>
        <v>12.419999999999998</v>
      </c>
      <c r="G54">
        <v>10380</v>
      </c>
      <c r="H54">
        <v>1.06</v>
      </c>
      <c r="I54">
        <v>0.69</v>
      </c>
      <c r="J54" s="4">
        <f t="shared" si="1"/>
        <v>0.875</v>
      </c>
      <c r="L54" s="4">
        <f t="shared" si="2"/>
        <v>11.799693929350473</v>
      </c>
    </row>
    <row r="55" spans="1:12" x14ac:dyDescent="0.3">
      <c r="A55">
        <v>8</v>
      </c>
      <c r="B55" t="s">
        <v>12</v>
      </c>
      <c r="C55">
        <v>16.100000000000001</v>
      </c>
      <c r="D55">
        <v>25.19</v>
      </c>
      <c r="E55">
        <v>11.75</v>
      </c>
      <c r="F55">
        <f t="shared" si="0"/>
        <v>13.440000000000001</v>
      </c>
      <c r="G55">
        <v>10380</v>
      </c>
      <c r="H55">
        <v>1.06</v>
      </c>
      <c r="I55">
        <v>0.69</v>
      </c>
      <c r="J55" s="4">
        <f t="shared" si="1"/>
        <v>0.875</v>
      </c>
      <c r="L55" s="4">
        <f t="shared" si="2"/>
        <v>13.165295978304915</v>
      </c>
    </row>
    <row r="56" spans="1:12" x14ac:dyDescent="0.3">
      <c r="A56">
        <v>8</v>
      </c>
      <c r="B56" t="s">
        <v>13</v>
      </c>
      <c r="C56">
        <v>17.3</v>
      </c>
      <c r="D56">
        <v>26.93</v>
      </c>
      <c r="E56">
        <v>11.78</v>
      </c>
      <c r="F56">
        <f t="shared" si="0"/>
        <v>15.15</v>
      </c>
      <c r="G56">
        <v>10380</v>
      </c>
      <c r="H56">
        <v>1.06</v>
      </c>
      <c r="I56">
        <v>0.69</v>
      </c>
      <c r="J56" s="4">
        <f t="shared" si="1"/>
        <v>0.875</v>
      </c>
      <c r="L56" s="4">
        <f t="shared" si="2"/>
        <v>13.810956718570415</v>
      </c>
    </row>
    <row r="57" spans="1:12" x14ac:dyDescent="0.3">
      <c r="A57">
        <v>8</v>
      </c>
      <c r="B57" t="s">
        <v>14</v>
      </c>
      <c r="C57">
        <v>16.899999999999999</v>
      </c>
      <c r="D57">
        <v>28.52</v>
      </c>
      <c r="E57">
        <v>11.76</v>
      </c>
      <c r="F57">
        <f t="shared" si="0"/>
        <v>16.759999999999998</v>
      </c>
      <c r="G57">
        <v>10380</v>
      </c>
      <c r="H57">
        <v>1.06</v>
      </c>
      <c r="I57">
        <v>0.69</v>
      </c>
      <c r="J57" s="4">
        <f t="shared" si="1"/>
        <v>0.875</v>
      </c>
      <c r="L57" s="4">
        <f t="shared" si="2"/>
        <v>15.640280737539998</v>
      </c>
    </row>
    <row r="58" spans="1:12" x14ac:dyDescent="0.3">
      <c r="A58">
        <v>9</v>
      </c>
      <c r="B58" t="s">
        <v>11</v>
      </c>
      <c r="C58">
        <v>16.7</v>
      </c>
      <c r="D58">
        <v>25.98</v>
      </c>
      <c r="E58">
        <v>11.83</v>
      </c>
      <c r="F58">
        <f t="shared" si="0"/>
        <v>14.15</v>
      </c>
      <c r="G58">
        <v>10380</v>
      </c>
      <c r="H58">
        <v>1.06</v>
      </c>
      <c r="I58">
        <v>0.69</v>
      </c>
      <c r="J58" s="4">
        <f t="shared" si="1"/>
        <v>0.875</v>
      </c>
      <c r="L58" s="4">
        <f t="shared" si="2"/>
        <v>13.362791841751921</v>
      </c>
    </row>
    <row r="59" spans="1:12" x14ac:dyDescent="0.3">
      <c r="A59">
        <v>9</v>
      </c>
      <c r="B59" t="s">
        <v>12</v>
      </c>
      <c r="C59">
        <v>17</v>
      </c>
      <c r="D59">
        <v>26.86</v>
      </c>
      <c r="E59">
        <v>12.56</v>
      </c>
      <c r="F59">
        <f t="shared" si="0"/>
        <v>14.299999999999999</v>
      </c>
      <c r="G59">
        <v>10380</v>
      </c>
      <c r="H59">
        <v>1.06</v>
      </c>
      <c r="I59">
        <v>0.69</v>
      </c>
      <c r="J59" s="4">
        <f t="shared" si="1"/>
        <v>0.875</v>
      </c>
      <c r="L59" s="4">
        <f t="shared" si="2"/>
        <v>13.266133110491689</v>
      </c>
    </row>
    <row r="60" spans="1:12" x14ac:dyDescent="0.3">
      <c r="A60">
        <v>9</v>
      </c>
      <c r="B60" t="s">
        <v>13</v>
      </c>
      <c r="C60">
        <v>17.100000000000001</v>
      </c>
      <c r="D60">
        <v>28.02</v>
      </c>
      <c r="E60">
        <v>11.7</v>
      </c>
      <c r="F60">
        <f t="shared" si="0"/>
        <v>16.32</v>
      </c>
      <c r="G60">
        <v>10380</v>
      </c>
      <c r="H60">
        <v>1.06</v>
      </c>
      <c r="I60">
        <v>0.69</v>
      </c>
      <c r="J60" s="4">
        <f t="shared" si="1"/>
        <v>0.875</v>
      </c>
      <c r="L60" s="4">
        <f t="shared" si="2"/>
        <v>15.051551834845677</v>
      </c>
    </row>
    <row r="61" spans="1:12" x14ac:dyDescent="0.3">
      <c r="A61">
        <v>9</v>
      </c>
      <c r="B61" t="s">
        <v>14</v>
      </c>
      <c r="C61">
        <v>17.5</v>
      </c>
      <c r="D61">
        <v>26.37</v>
      </c>
      <c r="E61">
        <v>11.7</v>
      </c>
      <c r="F61">
        <f t="shared" si="0"/>
        <v>14.670000000000002</v>
      </c>
      <c r="G61">
        <v>10380</v>
      </c>
      <c r="H61">
        <v>1.06</v>
      </c>
      <c r="I61">
        <v>0.69</v>
      </c>
      <c r="J61" s="4">
        <f t="shared" si="1"/>
        <v>0.875</v>
      </c>
      <c r="L61" s="4">
        <f t="shared" si="2"/>
        <v>13.220543202499593</v>
      </c>
    </row>
    <row r="62" spans="1:12" x14ac:dyDescent="0.3">
      <c r="A62">
        <v>10</v>
      </c>
      <c r="B62" t="s">
        <v>11</v>
      </c>
      <c r="C62">
        <v>16.899999999999999</v>
      </c>
      <c r="D62">
        <v>22.24</v>
      </c>
      <c r="E62">
        <v>11.73</v>
      </c>
      <c r="F62">
        <f t="shared" si="0"/>
        <v>10.509999999999998</v>
      </c>
      <c r="G62">
        <v>10380</v>
      </c>
      <c r="H62">
        <v>1.06</v>
      </c>
      <c r="I62">
        <v>0.69</v>
      </c>
      <c r="J62" s="4">
        <f t="shared" si="1"/>
        <v>0.875</v>
      </c>
      <c r="L62" s="4">
        <f t="shared" si="2"/>
        <v>9.8078371450802724</v>
      </c>
    </row>
    <row r="63" spans="1:12" x14ac:dyDescent="0.3">
      <c r="A63">
        <v>10</v>
      </c>
      <c r="B63" t="s">
        <v>12</v>
      </c>
      <c r="C63">
        <v>17</v>
      </c>
      <c r="D63">
        <v>26.43</v>
      </c>
      <c r="E63">
        <v>12.34</v>
      </c>
      <c r="F63">
        <f t="shared" si="0"/>
        <v>14.09</v>
      </c>
      <c r="G63">
        <v>10380</v>
      </c>
      <c r="H63">
        <v>1.06</v>
      </c>
      <c r="I63">
        <v>0.69</v>
      </c>
      <c r="J63" s="4">
        <f t="shared" si="1"/>
        <v>0.875</v>
      </c>
      <c r="L63" s="4">
        <f t="shared" si="2"/>
        <v>13.071315771106846</v>
      </c>
    </row>
    <row r="64" spans="1:12" x14ac:dyDescent="0.3">
      <c r="A64">
        <v>10</v>
      </c>
      <c r="B64" t="s">
        <v>13</v>
      </c>
      <c r="C64">
        <v>16.3</v>
      </c>
      <c r="D64">
        <v>25.23</v>
      </c>
      <c r="E64">
        <v>11.75</v>
      </c>
      <c r="F64">
        <f t="shared" si="0"/>
        <v>13.48</v>
      </c>
      <c r="G64">
        <v>10380</v>
      </c>
      <c r="H64">
        <v>1.06</v>
      </c>
      <c r="I64">
        <v>0.69</v>
      </c>
      <c r="J64" s="4">
        <f t="shared" si="1"/>
        <v>0.875</v>
      </c>
      <c r="L64" s="4">
        <f t="shared" si="2"/>
        <v>13.042460266850899</v>
      </c>
    </row>
    <row r="65" spans="1:12" x14ac:dyDescent="0.3">
      <c r="A65">
        <v>10</v>
      </c>
      <c r="B65" t="s">
        <v>14</v>
      </c>
      <c r="C65">
        <v>17</v>
      </c>
      <c r="D65">
        <v>25.86</v>
      </c>
      <c r="E65">
        <v>11.72</v>
      </c>
      <c r="F65">
        <f t="shared" si="0"/>
        <v>14.139999999999999</v>
      </c>
      <c r="G65">
        <v>10380</v>
      </c>
      <c r="H65">
        <v>1.06</v>
      </c>
      <c r="I65">
        <v>0.69</v>
      </c>
      <c r="J65" s="4">
        <f t="shared" si="1"/>
        <v>0.875</v>
      </c>
      <c r="L65" s="4">
        <f t="shared" si="2"/>
        <v>13.117700851912758</v>
      </c>
    </row>
    <row r="66" spans="1:12" x14ac:dyDescent="0.3">
      <c r="A66">
        <v>11</v>
      </c>
      <c r="B66" t="s">
        <v>11</v>
      </c>
      <c r="C66">
        <v>16.899999999999999</v>
      </c>
      <c r="D66">
        <v>23.62</v>
      </c>
      <c r="E66">
        <v>11.75</v>
      </c>
      <c r="F66">
        <f t="shared" si="0"/>
        <v>11.870000000000001</v>
      </c>
      <c r="G66">
        <v>10380</v>
      </c>
      <c r="H66">
        <v>1.06</v>
      </c>
      <c r="I66">
        <v>0.69</v>
      </c>
      <c r="J66" s="4">
        <f t="shared" si="1"/>
        <v>0.875</v>
      </c>
      <c r="L66" s="4">
        <f t="shared" si="2"/>
        <v>11.076976870799513</v>
      </c>
    </row>
    <row r="67" spans="1:12" x14ac:dyDescent="0.3">
      <c r="A67">
        <v>11</v>
      </c>
      <c r="B67" t="s">
        <v>12</v>
      </c>
      <c r="C67">
        <v>17.100000000000001</v>
      </c>
      <c r="D67">
        <v>23.04</v>
      </c>
      <c r="E67">
        <v>11.84</v>
      </c>
      <c r="F67">
        <f t="shared" si="0"/>
        <v>11.2</v>
      </c>
      <c r="G67">
        <v>10380</v>
      </c>
      <c r="H67">
        <v>1.06</v>
      </c>
      <c r="I67">
        <v>0.69</v>
      </c>
      <c r="J67" s="4">
        <f t="shared" si="1"/>
        <v>0.875</v>
      </c>
      <c r="L67" s="4">
        <f t="shared" si="2"/>
        <v>10.329496357247036</v>
      </c>
    </row>
    <row r="68" spans="1:12" x14ac:dyDescent="0.3">
      <c r="A68">
        <v>11</v>
      </c>
      <c r="B68" t="s">
        <v>13</v>
      </c>
      <c r="C68">
        <v>17.2</v>
      </c>
      <c r="D68">
        <v>21.48</v>
      </c>
      <c r="E68">
        <v>11.79</v>
      </c>
      <c r="F68">
        <f t="shared" si="0"/>
        <v>9.6900000000000013</v>
      </c>
      <c r="G68">
        <v>10380</v>
      </c>
      <c r="H68">
        <v>1.06</v>
      </c>
      <c r="I68">
        <v>0.69</v>
      </c>
      <c r="J68" s="4">
        <f t="shared" si="1"/>
        <v>0.875</v>
      </c>
      <c r="L68" s="4">
        <f t="shared" si="2"/>
        <v>8.8849004199516024</v>
      </c>
    </row>
    <row r="69" spans="1:12" x14ac:dyDescent="0.3">
      <c r="A69">
        <v>11</v>
      </c>
      <c r="B69" t="s">
        <v>14</v>
      </c>
      <c r="C69">
        <v>16.7</v>
      </c>
      <c r="D69">
        <v>19.600000000000001</v>
      </c>
      <c r="E69">
        <v>11.78</v>
      </c>
      <c r="F69">
        <f t="shared" si="0"/>
        <v>7.8200000000000021</v>
      </c>
      <c r="G69">
        <v>10380</v>
      </c>
      <c r="H69">
        <v>1.06</v>
      </c>
      <c r="I69">
        <v>0.69</v>
      </c>
      <c r="J69" s="4">
        <f t="shared" si="1"/>
        <v>0.875</v>
      </c>
      <c r="L69" s="4">
        <f t="shared" si="2"/>
        <v>7.3849492722614878</v>
      </c>
    </row>
    <row r="70" spans="1:12" x14ac:dyDescent="0.3">
      <c r="A70">
        <v>8</v>
      </c>
      <c r="B70" t="s">
        <v>11</v>
      </c>
      <c r="C70">
        <v>16.600000000000001</v>
      </c>
      <c r="D70">
        <v>15.34</v>
      </c>
      <c r="E70">
        <v>11.8</v>
      </c>
      <c r="F70">
        <f t="shared" si="0"/>
        <v>3.5399999999999991</v>
      </c>
      <c r="G70">
        <v>1335</v>
      </c>
      <c r="H70">
        <v>2.0499999999999998</v>
      </c>
      <c r="I70">
        <v>1.71</v>
      </c>
      <c r="J70" s="4">
        <f t="shared" si="1"/>
        <v>1.88</v>
      </c>
      <c r="L70" s="4">
        <f t="shared" si="2"/>
        <v>26.149807509500135</v>
      </c>
    </row>
    <row r="71" spans="1:12" x14ac:dyDescent="0.3">
      <c r="A71">
        <v>8</v>
      </c>
      <c r="B71" t="s">
        <v>12</v>
      </c>
      <c r="C71">
        <v>16.100000000000001</v>
      </c>
      <c r="D71">
        <v>15.67</v>
      </c>
      <c r="E71">
        <v>11.75</v>
      </c>
      <c r="F71">
        <f t="shared" ref="F71:F101" si="3">D71-E71</f>
        <v>3.92</v>
      </c>
      <c r="G71">
        <v>1335</v>
      </c>
      <c r="H71">
        <v>2.0499999999999998</v>
      </c>
      <c r="I71">
        <v>1.71</v>
      </c>
      <c r="J71" s="4">
        <f t="shared" ref="J71:J101" si="4">(H71+I71)/2</f>
        <v>1.88</v>
      </c>
      <c r="L71" s="4">
        <f t="shared" ref="L71:L101" si="5">F71/1000/PI()/0.0007/C71*100/G71*60*60</f>
        <v>29.856130018215829</v>
      </c>
    </row>
    <row r="72" spans="1:12" x14ac:dyDescent="0.3">
      <c r="A72">
        <v>8</v>
      </c>
      <c r="B72" t="s">
        <v>13</v>
      </c>
      <c r="C72">
        <v>17.3</v>
      </c>
      <c r="D72">
        <v>16.239999999999998</v>
      </c>
      <c r="E72">
        <v>11.78</v>
      </c>
      <c r="F72">
        <f t="shared" si="3"/>
        <v>4.4599999999999991</v>
      </c>
      <c r="G72">
        <v>1335</v>
      </c>
      <c r="H72">
        <v>2.0499999999999998</v>
      </c>
      <c r="I72">
        <v>1.71</v>
      </c>
      <c r="J72" s="4">
        <f t="shared" si="4"/>
        <v>1.88</v>
      </c>
      <c r="L72" s="4">
        <f t="shared" si="5"/>
        <v>31.61273552093909</v>
      </c>
    </row>
    <row r="73" spans="1:12" x14ac:dyDescent="0.3">
      <c r="A73">
        <v>8</v>
      </c>
      <c r="B73" t="s">
        <v>14</v>
      </c>
      <c r="C73">
        <v>16.899999999999999</v>
      </c>
      <c r="D73">
        <v>16.68</v>
      </c>
      <c r="E73">
        <v>11.76</v>
      </c>
      <c r="F73">
        <f t="shared" si="3"/>
        <v>4.92</v>
      </c>
      <c r="G73">
        <v>1335</v>
      </c>
      <c r="H73">
        <v>2.0499999999999998</v>
      </c>
      <c r="I73">
        <v>1.71</v>
      </c>
      <c r="J73" s="4">
        <f t="shared" si="4"/>
        <v>1.88</v>
      </c>
      <c r="L73" s="4">
        <f t="shared" si="5"/>
        <v>35.698644049675664</v>
      </c>
    </row>
    <row r="74" spans="1:12" x14ac:dyDescent="0.3">
      <c r="A74">
        <v>9</v>
      </c>
      <c r="B74" t="s">
        <v>11</v>
      </c>
      <c r="C74">
        <v>16.7</v>
      </c>
      <c r="D74">
        <v>15.99</v>
      </c>
      <c r="E74">
        <v>11.83</v>
      </c>
      <c r="F74">
        <f t="shared" si="3"/>
        <v>4.16</v>
      </c>
      <c r="G74">
        <v>1335</v>
      </c>
      <c r="H74">
        <v>2.0499999999999998</v>
      </c>
      <c r="I74">
        <v>1.71</v>
      </c>
      <c r="J74" s="4">
        <f t="shared" si="4"/>
        <v>1.88</v>
      </c>
      <c r="L74" s="4">
        <f t="shared" si="5"/>
        <v>30.545707016070274</v>
      </c>
    </row>
    <row r="75" spans="1:12" x14ac:dyDescent="0.3">
      <c r="A75">
        <v>9</v>
      </c>
      <c r="B75" t="s">
        <v>12</v>
      </c>
      <c r="C75">
        <v>17</v>
      </c>
      <c r="D75">
        <v>16.66</v>
      </c>
      <c r="E75">
        <v>12.56</v>
      </c>
      <c r="F75">
        <f t="shared" si="3"/>
        <v>4.0999999999999996</v>
      </c>
      <c r="G75">
        <v>1335</v>
      </c>
      <c r="H75">
        <v>2.0499999999999998</v>
      </c>
      <c r="I75">
        <v>1.71</v>
      </c>
      <c r="J75" s="4">
        <f t="shared" si="4"/>
        <v>1.88</v>
      </c>
      <c r="L75" s="4">
        <f t="shared" si="5"/>
        <v>29.573876688211691</v>
      </c>
    </row>
    <row r="76" spans="1:12" x14ac:dyDescent="0.3">
      <c r="A76">
        <v>9</v>
      </c>
      <c r="B76" t="s">
        <v>13</v>
      </c>
      <c r="C76">
        <v>17.100000000000001</v>
      </c>
      <c r="D76">
        <v>16.440000000000001</v>
      </c>
      <c r="E76">
        <v>11.7</v>
      </c>
      <c r="F76">
        <f t="shared" si="3"/>
        <v>4.740000000000002</v>
      </c>
      <c r="G76">
        <v>1335</v>
      </c>
      <c r="H76">
        <v>2.0499999999999998</v>
      </c>
      <c r="I76">
        <v>1.71</v>
      </c>
      <c r="J76" s="4">
        <f t="shared" si="4"/>
        <v>1.88</v>
      </c>
      <c r="L76" s="4">
        <f t="shared" si="5"/>
        <v>33.99034351071316</v>
      </c>
    </row>
    <row r="77" spans="1:12" x14ac:dyDescent="0.3">
      <c r="A77">
        <v>9</v>
      </c>
      <c r="B77" t="s">
        <v>14</v>
      </c>
      <c r="C77">
        <v>17.5</v>
      </c>
      <c r="D77">
        <v>15.96</v>
      </c>
      <c r="E77">
        <v>11.7</v>
      </c>
      <c r="F77">
        <f t="shared" si="3"/>
        <v>4.2600000000000016</v>
      </c>
      <c r="G77">
        <v>1335</v>
      </c>
      <c r="H77">
        <v>2.0499999999999998</v>
      </c>
      <c r="I77">
        <v>1.71</v>
      </c>
      <c r="J77" s="4">
        <f t="shared" si="4"/>
        <v>1.88</v>
      </c>
      <c r="L77" s="4">
        <f t="shared" si="5"/>
        <v>29.85003693045703</v>
      </c>
    </row>
    <row r="78" spans="1:12" x14ac:dyDescent="0.3">
      <c r="A78">
        <v>10</v>
      </c>
      <c r="B78" t="s">
        <v>11</v>
      </c>
      <c r="C78">
        <v>16.899999999999999</v>
      </c>
      <c r="D78">
        <v>14.82</v>
      </c>
      <c r="E78">
        <v>11.73</v>
      </c>
      <c r="F78">
        <f t="shared" si="3"/>
        <v>3.09</v>
      </c>
      <c r="G78">
        <v>1335</v>
      </c>
      <c r="H78">
        <v>2.0499999999999998</v>
      </c>
      <c r="I78">
        <v>1.71</v>
      </c>
      <c r="J78" s="4">
        <f t="shared" si="4"/>
        <v>1.88</v>
      </c>
      <c r="L78" s="4">
        <f t="shared" si="5"/>
        <v>22.420489860467029</v>
      </c>
    </row>
    <row r="79" spans="1:12" x14ac:dyDescent="0.3">
      <c r="A79">
        <v>10</v>
      </c>
      <c r="B79" t="s">
        <v>12</v>
      </c>
      <c r="C79">
        <v>17</v>
      </c>
      <c r="D79">
        <v>16.559999999999999</v>
      </c>
      <c r="E79">
        <v>12.34</v>
      </c>
      <c r="F79">
        <f t="shared" si="3"/>
        <v>4.2199999999999989</v>
      </c>
      <c r="G79">
        <v>1335</v>
      </c>
      <c r="H79">
        <v>2.0499999999999998</v>
      </c>
      <c r="I79">
        <v>1.71</v>
      </c>
      <c r="J79" s="4">
        <f t="shared" si="4"/>
        <v>1.88</v>
      </c>
      <c r="L79" s="4">
        <f t="shared" si="5"/>
        <v>30.43945356689105</v>
      </c>
    </row>
    <row r="80" spans="1:12" x14ac:dyDescent="0.3">
      <c r="A80">
        <v>10</v>
      </c>
      <c r="B80" t="s">
        <v>13</v>
      </c>
      <c r="C80">
        <v>16.3</v>
      </c>
      <c r="D80">
        <v>15.63</v>
      </c>
      <c r="E80">
        <v>11.75</v>
      </c>
      <c r="F80">
        <f t="shared" si="3"/>
        <v>3.8800000000000008</v>
      </c>
      <c r="G80">
        <v>1335</v>
      </c>
      <c r="H80">
        <v>2.0499999999999998</v>
      </c>
      <c r="I80">
        <v>1.71</v>
      </c>
      <c r="J80" s="4">
        <f t="shared" si="4"/>
        <v>1.88</v>
      </c>
      <c r="L80" s="4">
        <f t="shared" si="5"/>
        <v>29.188880837265359</v>
      </c>
    </row>
    <row r="81" spans="1:12" x14ac:dyDescent="0.3">
      <c r="A81">
        <v>10</v>
      </c>
      <c r="B81" t="s">
        <v>14</v>
      </c>
      <c r="C81">
        <v>17</v>
      </c>
      <c r="D81">
        <v>15.82</v>
      </c>
      <c r="E81">
        <v>11.72</v>
      </c>
      <c r="F81">
        <f t="shared" si="3"/>
        <v>4.0999999999999996</v>
      </c>
      <c r="G81">
        <v>1335</v>
      </c>
      <c r="H81">
        <v>2.0499999999999998</v>
      </c>
      <c r="I81">
        <v>1.71</v>
      </c>
      <c r="J81" s="4">
        <f t="shared" si="4"/>
        <v>1.88</v>
      </c>
      <c r="L81" s="4">
        <f t="shared" si="5"/>
        <v>29.573876688211691</v>
      </c>
    </row>
    <row r="82" spans="1:12" x14ac:dyDescent="0.3">
      <c r="A82">
        <v>11</v>
      </c>
      <c r="B82" t="s">
        <v>11</v>
      </c>
      <c r="C82">
        <v>16.899999999999999</v>
      </c>
      <c r="D82">
        <v>15.24</v>
      </c>
      <c r="E82">
        <v>11.75</v>
      </c>
      <c r="F82">
        <f t="shared" si="3"/>
        <v>3.49</v>
      </c>
      <c r="G82">
        <v>1335</v>
      </c>
      <c r="H82">
        <v>2.0499999999999998</v>
      </c>
      <c r="I82">
        <v>1.71</v>
      </c>
      <c r="J82" s="4">
        <f t="shared" si="4"/>
        <v>1.88</v>
      </c>
      <c r="L82" s="4">
        <f t="shared" si="5"/>
        <v>25.322818644993504</v>
      </c>
    </row>
    <row r="83" spans="1:12" x14ac:dyDescent="0.3">
      <c r="A83">
        <v>11</v>
      </c>
      <c r="B83" t="s">
        <v>12</v>
      </c>
      <c r="C83">
        <v>17.100000000000001</v>
      </c>
      <c r="D83">
        <v>15.13</v>
      </c>
      <c r="E83">
        <v>11.84</v>
      </c>
      <c r="F83">
        <f t="shared" si="3"/>
        <v>3.2900000000000009</v>
      </c>
      <c r="G83">
        <v>1335</v>
      </c>
      <c r="H83">
        <v>2.0499999999999998</v>
      </c>
      <c r="I83">
        <v>1.71</v>
      </c>
      <c r="J83" s="4">
        <f t="shared" si="4"/>
        <v>1.88</v>
      </c>
      <c r="L83" s="4">
        <f t="shared" si="5"/>
        <v>23.592453618195407</v>
      </c>
    </row>
    <row r="84" spans="1:12" x14ac:dyDescent="0.3">
      <c r="A84">
        <v>11</v>
      </c>
      <c r="B84" t="s">
        <v>13</v>
      </c>
      <c r="C84">
        <v>17.2</v>
      </c>
      <c r="D84">
        <v>14.7</v>
      </c>
      <c r="E84">
        <v>11.79</v>
      </c>
      <c r="F84">
        <f t="shared" si="3"/>
        <v>2.91</v>
      </c>
      <c r="G84">
        <v>1335</v>
      </c>
      <c r="H84">
        <v>2.0499999999999998</v>
      </c>
      <c r="I84">
        <v>1.71</v>
      </c>
      <c r="J84" s="4">
        <f t="shared" si="4"/>
        <v>1.88</v>
      </c>
      <c r="L84" s="4">
        <f t="shared" si="5"/>
        <v>20.746166757881916</v>
      </c>
    </row>
    <row r="85" spans="1:12" x14ac:dyDescent="0.3">
      <c r="A85">
        <v>11</v>
      </c>
      <c r="B85" t="s">
        <v>14</v>
      </c>
      <c r="C85">
        <v>16.7</v>
      </c>
      <c r="D85">
        <v>13.6</v>
      </c>
      <c r="E85">
        <v>11.78</v>
      </c>
      <c r="F85">
        <f t="shared" si="3"/>
        <v>1.8200000000000003</v>
      </c>
      <c r="G85">
        <v>1335</v>
      </c>
      <c r="H85">
        <v>2.0499999999999998</v>
      </c>
      <c r="I85">
        <v>1.71</v>
      </c>
      <c r="J85" s="4">
        <f t="shared" si="4"/>
        <v>1.88</v>
      </c>
      <c r="L85" s="4">
        <f t="shared" si="5"/>
        <v>13.363746819530745</v>
      </c>
    </row>
    <row r="86" spans="1:12" x14ac:dyDescent="0.3">
      <c r="A86">
        <v>8</v>
      </c>
      <c r="B86" t="s">
        <v>11</v>
      </c>
      <c r="C86">
        <v>16.600000000000001</v>
      </c>
      <c r="D86">
        <v>23.82</v>
      </c>
      <c r="E86">
        <v>11.8</v>
      </c>
      <c r="F86">
        <f t="shared" si="3"/>
        <v>12.02</v>
      </c>
      <c r="G86">
        <v>2858</v>
      </c>
      <c r="H86">
        <v>3.01</v>
      </c>
      <c r="I86">
        <v>2.66</v>
      </c>
      <c r="J86" s="4">
        <f t="shared" si="4"/>
        <v>2.835</v>
      </c>
      <c r="L86" s="4">
        <f t="shared" si="5"/>
        <v>41.475224284958465</v>
      </c>
    </row>
    <row r="87" spans="1:12" x14ac:dyDescent="0.3">
      <c r="A87">
        <v>8</v>
      </c>
      <c r="B87" t="s">
        <v>12</v>
      </c>
      <c r="C87">
        <v>16.100000000000001</v>
      </c>
      <c r="D87">
        <v>24.9</v>
      </c>
      <c r="E87">
        <v>11.76</v>
      </c>
      <c r="F87">
        <f t="shared" si="3"/>
        <v>13.139999999999999</v>
      </c>
      <c r="G87">
        <v>2858</v>
      </c>
      <c r="H87">
        <v>3.01</v>
      </c>
      <c r="I87">
        <v>2.66</v>
      </c>
      <c r="J87" s="4">
        <f t="shared" si="4"/>
        <v>2.835</v>
      </c>
      <c r="L87" s="4">
        <f t="shared" si="5"/>
        <v>46.74787270662911</v>
      </c>
    </row>
    <row r="88" spans="1:12" x14ac:dyDescent="0.3">
      <c r="A88">
        <v>8</v>
      </c>
      <c r="B88" t="s">
        <v>13</v>
      </c>
      <c r="C88">
        <v>17.3</v>
      </c>
      <c r="D88">
        <v>26.94</v>
      </c>
      <c r="E88">
        <v>11.78</v>
      </c>
      <c r="F88">
        <f t="shared" si="3"/>
        <v>15.160000000000002</v>
      </c>
      <c r="G88">
        <v>2858</v>
      </c>
      <c r="H88">
        <v>3.01</v>
      </c>
      <c r="I88">
        <v>2.66</v>
      </c>
      <c r="J88" s="4">
        <f t="shared" si="4"/>
        <v>2.835</v>
      </c>
      <c r="L88" s="4">
        <f t="shared" si="5"/>
        <v>50.193266726243863</v>
      </c>
    </row>
    <row r="89" spans="1:12" x14ac:dyDescent="0.3">
      <c r="A89">
        <v>8</v>
      </c>
      <c r="B89" t="s">
        <v>14</v>
      </c>
      <c r="C89">
        <v>16.899999999999999</v>
      </c>
      <c r="D89">
        <v>28.44</v>
      </c>
      <c r="E89">
        <v>11.76</v>
      </c>
      <c r="F89">
        <f t="shared" si="3"/>
        <v>16.68</v>
      </c>
      <c r="G89">
        <v>2858</v>
      </c>
      <c r="H89">
        <v>3.01</v>
      </c>
      <c r="I89">
        <v>2.66</v>
      </c>
      <c r="J89" s="4">
        <f t="shared" si="4"/>
        <v>2.835</v>
      </c>
      <c r="L89" s="4">
        <f t="shared" si="5"/>
        <v>56.532957407346622</v>
      </c>
    </row>
    <row r="90" spans="1:12" x14ac:dyDescent="0.3">
      <c r="A90">
        <v>9</v>
      </c>
      <c r="B90" t="s">
        <v>11</v>
      </c>
      <c r="C90">
        <v>16.7</v>
      </c>
      <c r="D90">
        <v>25.85</v>
      </c>
      <c r="E90">
        <v>11.83</v>
      </c>
      <c r="F90">
        <f t="shared" si="3"/>
        <v>14.020000000000001</v>
      </c>
      <c r="G90">
        <v>2858</v>
      </c>
      <c r="H90">
        <v>3.01</v>
      </c>
      <c r="I90">
        <v>2.66</v>
      </c>
      <c r="J90" s="4">
        <f t="shared" si="4"/>
        <v>2.835</v>
      </c>
      <c r="L90" s="4">
        <f t="shared" si="5"/>
        <v>48.086581736461952</v>
      </c>
    </row>
    <row r="91" spans="1:12" x14ac:dyDescent="0.3">
      <c r="A91">
        <v>9</v>
      </c>
      <c r="B91" t="s">
        <v>12</v>
      </c>
      <c r="C91">
        <v>17</v>
      </c>
      <c r="D91">
        <v>26.65</v>
      </c>
      <c r="E91">
        <v>12.56</v>
      </c>
      <c r="F91">
        <f t="shared" si="3"/>
        <v>14.089999999999998</v>
      </c>
      <c r="G91">
        <v>2858</v>
      </c>
      <c r="H91">
        <v>3.01</v>
      </c>
      <c r="I91">
        <v>2.66</v>
      </c>
      <c r="J91" s="4">
        <f t="shared" si="4"/>
        <v>2.835</v>
      </c>
      <c r="L91" s="4">
        <f t="shared" si="5"/>
        <v>47.47384804201856</v>
      </c>
    </row>
    <row r="92" spans="1:12" x14ac:dyDescent="0.3">
      <c r="A92">
        <v>9</v>
      </c>
      <c r="B92" t="s">
        <v>13</v>
      </c>
      <c r="C92">
        <v>17.100000000000001</v>
      </c>
      <c r="D92">
        <v>28.04</v>
      </c>
      <c r="E92">
        <v>11.7</v>
      </c>
      <c r="F92">
        <f t="shared" si="3"/>
        <v>16.34</v>
      </c>
      <c r="G92">
        <v>2858</v>
      </c>
      <c r="H92">
        <v>3.01</v>
      </c>
      <c r="I92">
        <v>2.66</v>
      </c>
      <c r="J92" s="4">
        <f t="shared" si="4"/>
        <v>2.835</v>
      </c>
      <c r="L92" s="4">
        <f t="shared" si="5"/>
        <v>54.732880559444162</v>
      </c>
    </row>
    <row r="93" spans="1:12" x14ac:dyDescent="0.3">
      <c r="A93">
        <v>9</v>
      </c>
      <c r="B93" t="s">
        <v>14</v>
      </c>
      <c r="C93">
        <v>17.5</v>
      </c>
      <c r="D93">
        <v>26.3</v>
      </c>
      <c r="E93">
        <v>11.7</v>
      </c>
      <c r="F93">
        <f t="shared" si="3"/>
        <v>14.600000000000001</v>
      </c>
      <c r="G93">
        <v>2858</v>
      </c>
      <c r="H93">
        <v>3.01</v>
      </c>
      <c r="I93">
        <v>2.66</v>
      </c>
      <c r="J93" s="4">
        <f t="shared" si="4"/>
        <v>2.835</v>
      </c>
      <c r="L93" s="4">
        <f t="shared" si="5"/>
        <v>47.786714322331981</v>
      </c>
    </row>
    <row r="94" spans="1:12" x14ac:dyDescent="0.3">
      <c r="A94">
        <v>10</v>
      </c>
      <c r="B94" t="s">
        <v>11</v>
      </c>
      <c r="C94">
        <v>16.899999999999999</v>
      </c>
      <c r="D94">
        <v>22.03</v>
      </c>
      <c r="E94">
        <v>11.73</v>
      </c>
      <c r="F94">
        <f t="shared" si="3"/>
        <v>10.3</v>
      </c>
      <c r="G94">
        <v>2858</v>
      </c>
      <c r="H94">
        <v>3.01</v>
      </c>
      <c r="I94">
        <v>2.66</v>
      </c>
      <c r="J94" s="4">
        <f t="shared" si="4"/>
        <v>2.835</v>
      </c>
      <c r="L94" s="4">
        <f t="shared" si="5"/>
        <v>34.909440125639705</v>
      </c>
    </row>
    <row r="95" spans="1:12" x14ac:dyDescent="0.3">
      <c r="A95">
        <v>10</v>
      </c>
      <c r="B95" t="s">
        <v>12</v>
      </c>
      <c r="C95">
        <v>17</v>
      </c>
      <c r="D95">
        <v>26.27</v>
      </c>
      <c r="E95">
        <v>12.34</v>
      </c>
      <c r="F95">
        <f t="shared" si="3"/>
        <v>13.93</v>
      </c>
      <c r="G95">
        <v>2858</v>
      </c>
      <c r="H95">
        <v>3.01</v>
      </c>
      <c r="I95">
        <v>2.66</v>
      </c>
      <c r="J95" s="4">
        <f t="shared" si="4"/>
        <v>2.835</v>
      </c>
      <c r="L95" s="4">
        <f t="shared" si="5"/>
        <v>46.934755374401604</v>
      </c>
    </row>
    <row r="96" spans="1:12" x14ac:dyDescent="0.3">
      <c r="A96">
        <v>10</v>
      </c>
      <c r="B96" t="s">
        <v>13</v>
      </c>
      <c r="C96">
        <v>16.3</v>
      </c>
      <c r="D96">
        <v>25.03</v>
      </c>
      <c r="E96">
        <v>11.75</v>
      </c>
      <c r="F96">
        <f t="shared" si="3"/>
        <v>13.280000000000001</v>
      </c>
      <c r="G96">
        <v>2858</v>
      </c>
      <c r="H96">
        <v>3.01</v>
      </c>
      <c r="I96">
        <v>2.66</v>
      </c>
      <c r="J96" s="4">
        <f t="shared" si="4"/>
        <v>2.835</v>
      </c>
      <c r="L96" s="4">
        <f t="shared" si="5"/>
        <v>46.666242577149141</v>
      </c>
    </row>
    <row r="97" spans="1:12" x14ac:dyDescent="0.3">
      <c r="A97">
        <v>10</v>
      </c>
      <c r="B97" t="s">
        <v>14</v>
      </c>
      <c r="C97">
        <v>17</v>
      </c>
      <c r="D97">
        <v>25.8</v>
      </c>
      <c r="E97">
        <v>11.72</v>
      </c>
      <c r="F97">
        <f t="shared" si="3"/>
        <v>14.08</v>
      </c>
      <c r="G97">
        <v>2858</v>
      </c>
      <c r="H97">
        <v>3.01</v>
      </c>
      <c r="I97">
        <v>2.66</v>
      </c>
      <c r="J97" s="4">
        <f t="shared" si="4"/>
        <v>2.835</v>
      </c>
      <c r="L97" s="4">
        <f t="shared" si="5"/>
        <v>47.440154750292514</v>
      </c>
    </row>
    <row r="98" spans="1:12" x14ac:dyDescent="0.3">
      <c r="A98">
        <v>11</v>
      </c>
      <c r="B98" t="s">
        <v>11</v>
      </c>
      <c r="C98">
        <v>16.899999999999999</v>
      </c>
      <c r="D98">
        <v>23.6</v>
      </c>
      <c r="E98">
        <v>11.75</v>
      </c>
      <c r="F98">
        <f t="shared" si="3"/>
        <v>11.850000000000001</v>
      </c>
      <c r="G98">
        <v>2858</v>
      </c>
      <c r="H98">
        <v>3.01</v>
      </c>
      <c r="I98">
        <v>2.66</v>
      </c>
      <c r="J98" s="4">
        <f t="shared" si="4"/>
        <v>2.835</v>
      </c>
      <c r="L98" s="4">
        <f t="shared" si="5"/>
        <v>40.16280247464374</v>
      </c>
    </row>
    <row r="99" spans="1:12" x14ac:dyDescent="0.3">
      <c r="A99">
        <v>11</v>
      </c>
      <c r="B99" t="s">
        <v>12</v>
      </c>
      <c r="C99">
        <v>17.100000000000001</v>
      </c>
      <c r="D99">
        <v>23</v>
      </c>
      <c r="E99">
        <v>11.84</v>
      </c>
      <c r="F99">
        <f t="shared" si="3"/>
        <v>11.16</v>
      </c>
      <c r="G99">
        <v>2858</v>
      </c>
      <c r="H99">
        <v>3.01</v>
      </c>
      <c r="I99">
        <v>2.66</v>
      </c>
      <c r="J99" s="4">
        <f t="shared" si="4"/>
        <v>2.835</v>
      </c>
      <c r="L99" s="4">
        <f t="shared" si="5"/>
        <v>37.381820504491849</v>
      </c>
    </row>
    <row r="100" spans="1:12" x14ac:dyDescent="0.3">
      <c r="A100">
        <v>11</v>
      </c>
      <c r="B100" t="s">
        <v>13</v>
      </c>
      <c r="C100">
        <v>17.2</v>
      </c>
      <c r="D100">
        <v>21.62</v>
      </c>
      <c r="E100">
        <v>11.79</v>
      </c>
      <c r="F100">
        <f t="shared" si="3"/>
        <v>9.8300000000000018</v>
      </c>
      <c r="G100">
        <v>2858</v>
      </c>
      <c r="H100">
        <v>3.01</v>
      </c>
      <c r="I100">
        <v>2.66</v>
      </c>
      <c r="J100" s="4">
        <f t="shared" si="4"/>
        <v>2.835</v>
      </c>
      <c r="L100" s="4">
        <f t="shared" si="5"/>
        <v>32.735383606638905</v>
      </c>
    </row>
    <row r="101" spans="1:12" x14ac:dyDescent="0.3">
      <c r="A101">
        <v>11</v>
      </c>
      <c r="B101" t="s">
        <v>14</v>
      </c>
      <c r="C101">
        <v>16.7</v>
      </c>
      <c r="D101">
        <v>19.23</v>
      </c>
      <c r="E101">
        <v>11.78</v>
      </c>
      <c r="F101">
        <f t="shared" si="3"/>
        <v>7.4500000000000011</v>
      </c>
      <c r="G101">
        <v>2858</v>
      </c>
      <c r="H101">
        <v>3.01</v>
      </c>
      <c r="I101">
        <v>2.66</v>
      </c>
      <c r="J101" s="4">
        <f t="shared" si="4"/>
        <v>2.835</v>
      </c>
      <c r="L101" s="4">
        <f t="shared" si="5"/>
        <v>25.552427527577855</v>
      </c>
    </row>
    <row r="103" spans="1:12" x14ac:dyDescent="0.3">
      <c r="A103" s="2" t="s">
        <v>17</v>
      </c>
    </row>
    <row r="105" spans="1:12" x14ac:dyDescent="0.3">
      <c r="A105" t="s">
        <v>1</v>
      </c>
      <c r="B105" t="s">
        <v>18</v>
      </c>
      <c r="C105" t="s">
        <v>19</v>
      </c>
    </row>
    <row r="106" spans="1:12" x14ac:dyDescent="0.3">
      <c r="A106">
        <v>3</v>
      </c>
      <c r="B106" s="4">
        <v>35.503977152454539</v>
      </c>
      <c r="C106" s="4">
        <v>1.0359005587208472</v>
      </c>
      <c r="D106" s="4"/>
    </row>
    <row r="107" spans="1:12" x14ac:dyDescent="0.3">
      <c r="A107">
        <v>5</v>
      </c>
      <c r="B107" s="4">
        <v>20.417760246232998</v>
      </c>
      <c r="C107" s="4">
        <v>1.2766471092834308</v>
      </c>
      <c r="D107" s="4"/>
    </row>
    <row r="108" spans="1:12" x14ac:dyDescent="0.3">
      <c r="A108">
        <v>6</v>
      </c>
      <c r="B108" s="4">
        <v>19.877805536954099</v>
      </c>
      <c r="C108" s="4">
        <v>0.99391833686857467</v>
      </c>
      <c r="D108" s="4"/>
    </row>
    <row r="109" spans="1:12" x14ac:dyDescent="0.3">
      <c r="A109">
        <v>7</v>
      </c>
      <c r="B109" s="4">
        <v>20.559461071894805</v>
      </c>
      <c r="C109" s="4">
        <v>1.5027501307935403</v>
      </c>
      <c r="D109" s="4"/>
    </row>
    <row r="110" spans="1:12" x14ac:dyDescent="0.3">
      <c r="A110">
        <v>8</v>
      </c>
      <c r="B110" s="4">
        <v>16.862187288051157</v>
      </c>
      <c r="C110" s="4">
        <v>1.2890826758665597</v>
      </c>
      <c r="D110" s="4"/>
    </row>
    <row r="111" spans="1:12" x14ac:dyDescent="0.3">
      <c r="A111">
        <v>9</v>
      </c>
      <c r="B111" s="4">
        <v>17.07511793544283</v>
      </c>
      <c r="C111" s="4">
        <v>0.77368448978779369</v>
      </c>
      <c r="D111" s="4"/>
    </row>
    <row r="112" spans="1:12" x14ac:dyDescent="0.3">
      <c r="A112">
        <v>10</v>
      </c>
      <c r="B112" s="4">
        <v>15.229893376518797</v>
      </c>
      <c r="C112" s="4">
        <v>1.2260381263846387</v>
      </c>
      <c r="D112" s="4"/>
    </row>
    <row r="113" spans="1:4" x14ac:dyDescent="0.3">
      <c r="A113">
        <v>11</v>
      </c>
      <c r="B113" s="4">
        <v>11.634259714419988</v>
      </c>
      <c r="C113" s="4">
        <v>1.4170693670203427</v>
      </c>
      <c r="D113" s="4"/>
    </row>
    <row r="115" spans="1:4" x14ac:dyDescent="0.3">
      <c r="A115" s="2" t="s">
        <v>20</v>
      </c>
    </row>
    <row r="117" spans="1:4" x14ac:dyDescent="0.3">
      <c r="A117" t="s">
        <v>1</v>
      </c>
      <c r="B117" t="s">
        <v>21</v>
      </c>
      <c r="C117" t="s">
        <v>22</v>
      </c>
    </row>
    <row r="118" spans="1:4" x14ac:dyDescent="0.3">
      <c r="A118">
        <v>3</v>
      </c>
      <c r="B118" s="5">
        <v>10120000000000</v>
      </c>
      <c r="C118" s="5">
        <v>292000000000</v>
      </c>
    </row>
    <row r="119" spans="1:4" x14ac:dyDescent="0.3">
      <c r="A119">
        <v>5</v>
      </c>
      <c r="B119" s="5">
        <v>17600000000000</v>
      </c>
      <c r="C119" s="5">
        <v>1100000000000</v>
      </c>
    </row>
    <row r="120" spans="1:4" x14ac:dyDescent="0.3">
      <c r="A120">
        <v>6</v>
      </c>
      <c r="B120" s="5">
        <v>18080000000000</v>
      </c>
      <c r="C120" s="5">
        <v>900000000000</v>
      </c>
    </row>
    <row r="121" spans="1:4" x14ac:dyDescent="0.3">
      <c r="A121">
        <v>7</v>
      </c>
      <c r="B121" s="5">
        <v>17480000000000</v>
      </c>
      <c r="C121" s="5">
        <v>1280000000000</v>
      </c>
    </row>
    <row r="122" spans="1:4" x14ac:dyDescent="0.3">
      <c r="A122">
        <v>8</v>
      </c>
      <c r="B122" s="5">
        <v>21320000000000</v>
      </c>
      <c r="C122" s="5">
        <v>1630000000000</v>
      </c>
    </row>
    <row r="123" spans="1:4" x14ac:dyDescent="0.3">
      <c r="A123">
        <v>9</v>
      </c>
      <c r="B123" s="5">
        <v>21050000000000</v>
      </c>
      <c r="C123" s="5">
        <v>950000000000</v>
      </c>
    </row>
    <row r="124" spans="1:4" x14ac:dyDescent="0.3">
      <c r="A124">
        <v>10</v>
      </c>
      <c r="B124" s="5">
        <v>23600000000000</v>
      </c>
      <c r="C124" s="5">
        <v>1900000000000</v>
      </c>
    </row>
    <row r="125" spans="1:4" x14ac:dyDescent="0.3">
      <c r="A125">
        <v>11</v>
      </c>
      <c r="B125" s="5">
        <v>30890000000000</v>
      </c>
      <c r="C125" s="5">
        <v>3760000000000</v>
      </c>
    </row>
    <row r="127" spans="1:4" x14ac:dyDescent="0.3">
      <c r="A127" s="1" t="s">
        <v>15</v>
      </c>
    </row>
    <row r="129" spans="1:12" x14ac:dyDescent="0.3">
      <c r="A129" t="s">
        <v>1</v>
      </c>
      <c r="B129" t="s">
        <v>2</v>
      </c>
      <c r="C129" t="s">
        <v>3</v>
      </c>
      <c r="D129" t="s">
        <v>6</v>
      </c>
      <c r="E129" t="s">
        <v>5</v>
      </c>
      <c r="F129" t="s">
        <v>4</v>
      </c>
      <c r="G129" t="s">
        <v>7</v>
      </c>
      <c r="H129" t="s">
        <v>10</v>
      </c>
      <c r="I129" t="s">
        <v>9</v>
      </c>
      <c r="J129" t="s">
        <v>8</v>
      </c>
      <c r="L129" t="s">
        <v>23</v>
      </c>
    </row>
    <row r="130" spans="1:12" x14ac:dyDescent="0.3">
      <c r="A130">
        <v>4</v>
      </c>
      <c r="B130" t="s">
        <v>11</v>
      </c>
      <c r="C130">
        <v>17.100000000000001</v>
      </c>
      <c r="D130">
        <v>39.799999999999997</v>
      </c>
      <c r="E130">
        <v>11.77</v>
      </c>
      <c r="F130">
        <f>D130-E130</f>
        <v>28.029999999999998</v>
      </c>
      <c r="G130">
        <v>9969</v>
      </c>
      <c r="H130">
        <v>1.05</v>
      </c>
      <c r="I130">
        <v>0.97</v>
      </c>
      <c r="J130" s="4">
        <f>(H130+I130)/2</f>
        <v>1.01</v>
      </c>
      <c r="L130" s="4">
        <f t="shared" ref="L130:L193" si="6">F130/1000/PI()/0.0007/C130*100/G130*60*60</f>
        <v>26.917206074867124</v>
      </c>
    </row>
    <row r="131" spans="1:12" x14ac:dyDescent="0.3">
      <c r="A131">
        <v>4</v>
      </c>
      <c r="B131" t="s">
        <v>12</v>
      </c>
      <c r="C131">
        <v>17</v>
      </c>
      <c r="D131">
        <v>43.88</v>
      </c>
      <c r="E131">
        <v>11.77</v>
      </c>
      <c r="F131">
        <f t="shared" ref="F131:F194" si="7">D131-E131</f>
        <v>32.11</v>
      </c>
      <c r="G131">
        <v>9969</v>
      </c>
      <c r="H131">
        <v>1.05</v>
      </c>
      <c r="I131">
        <v>0.97</v>
      </c>
      <c r="J131" s="4">
        <f t="shared" ref="J131:J194" si="8">(H131+I131)/2</f>
        <v>1.01</v>
      </c>
      <c r="L131" s="4">
        <f t="shared" si="6"/>
        <v>31.01661335290785</v>
      </c>
    </row>
    <row r="132" spans="1:12" x14ac:dyDescent="0.3">
      <c r="A132">
        <v>4</v>
      </c>
      <c r="B132" t="s">
        <v>13</v>
      </c>
      <c r="C132">
        <v>16.899999999999999</v>
      </c>
      <c r="D132">
        <v>43.54</v>
      </c>
      <c r="E132">
        <v>11.77</v>
      </c>
      <c r="F132">
        <f t="shared" si="7"/>
        <v>31.77</v>
      </c>
      <c r="G132">
        <v>9969</v>
      </c>
      <c r="H132">
        <v>1.05</v>
      </c>
      <c r="I132">
        <v>0.97</v>
      </c>
      <c r="J132" s="4">
        <f t="shared" si="8"/>
        <v>1.01</v>
      </c>
      <c r="L132" s="4">
        <f t="shared" si="6"/>
        <v>30.869777716341211</v>
      </c>
    </row>
    <row r="133" spans="1:12" x14ac:dyDescent="0.3">
      <c r="A133">
        <v>4</v>
      </c>
      <c r="B133" t="s">
        <v>14</v>
      </c>
      <c r="C133">
        <v>16.899999999999999</v>
      </c>
      <c r="D133">
        <v>41.7</v>
      </c>
      <c r="E133">
        <v>11.77</v>
      </c>
      <c r="F133">
        <f t="shared" si="7"/>
        <v>29.930000000000003</v>
      </c>
      <c r="G133">
        <v>9969</v>
      </c>
      <c r="H133">
        <v>1.05</v>
      </c>
      <c r="I133">
        <v>0.97</v>
      </c>
      <c r="J133" s="4">
        <f t="shared" si="8"/>
        <v>1.01</v>
      </c>
      <c r="L133" s="4">
        <f t="shared" si="6"/>
        <v>29.081915236074668</v>
      </c>
    </row>
    <row r="134" spans="1:12" x14ac:dyDescent="0.3">
      <c r="A134">
        <v>6</v>
      </c>
      <c r="B134" t="s">
        <v>11</v>
      </c>
      <c r="C134">
        <v>16.7</v>
      </c>
      <c r="D134">
        <v>15.81</v>
      </c>
      <c r="E134">
        <v>11.65</v>
      </c>
      <c r="F134">
        <f t="shared" si="7"/>
        <v>4.16</v>
      </c>
      <c r="G134">
        <v>9969</v>
      </c>
      <c r="H134">
        <v>1.05</v>
      </c>
      <c r="I134">
        <v>0.97</v>
      </c>
      <c r="J134" s="4">
        <f t="shared" si="8"/>
        <v>1.01</v>
      </c>
      <c r="L134" s="4">
        <f t="shared" si="6"/>
        <v>4.0905325375116677</v>
      </c>
    </row>
    <row r="135" spans="1:12" x14ac:dyDescent="0.3">
      <c r="A135">
        <v>6</v>
      </c>
      <c r="B135" t="s">
        <v>12</v>
      </c>
      <c r="C135">
        <v>17.600000000000001</v>
      </c>
      <c r="D135">
        <v>15.08</v>
      </c>
      <c r="E135">
        <v>11.74</v>
      </c>
      <c r="F135">
        <f t="shared" si="7"/>
        <v>3.34</v>
      </c>
      <c r="G135">
        <v>9969</v>
      </c>
      <c r="H135">
        <v>1.05</v>
      </c>
      <c r="I135">
        <v>0.97</v>
      </c>
      <c r="J135" s="4">
        <f t="shared" si="8"/>
        <v>1.01</v>
      </c>
      <c r="L135" s="4">
        <f t="shared" si="6"/>
        <v>3.1162822863489628</v>
      </c>
    </row>
    <row r="136" spans="1:12" x14ac:dyDescent="0.3">
      <c r="A136">
        <v>6</v>
      </c>
      <c r="B136" t="s">
        <v>13</v>
      </c>
      <c r="C136">
        <v>17.399999999999999</v>
      </c>
      <c r="D136">
        <v>14.99</v>
      </c>
      <c r="E136">
        <v>11.83</v>
      </c>
      <c r="F136">
        <f t="shared" si="7"/>
        <v>3.16</v>
      </c>
      <c r="G136">
        <v>9969</v>
      </c>
      <c r="H136">
        <v>1.05</v>
      </c>
      <c r="I136">
        <v>0.97</v>
      </c>
      <c r="J136" s="4">
        <f t="shared" si="8"/>
        <v>1.01</v>
      </c>
      <c r="L136" s="4">
        <f t="shared" si="6"/>
        <v>2.9822278828134068</v>
      </c>
    </row>
    <row r="137" spans="1:12" x14ac:dyDescent="0.3">
      <c r="A137">
        <v>6</v>
      </c>
      <c r="B137" t="s">
        <v>14</v>
      </c>
      <c r="C137">
        <v>17.2</v>
      </c>
      <c r="D137">
        <v>15.73</v>
      </c>
      <c r="E137">
        <v>11.77</v>
      </c>
      <c r="F137">
        <f t="shared" si="7"/>
        <v>3.9600000000000009</v>
      </c>
      <c r="G137">
        <v>9969</v>
      </c>
      <c r="H137">
        <v>1.05</v>
      </c>
      <c r="I137">
        <v>0.97</v>
      </c>
      <c r="J137" s="4">
        <f t="shared" si="8"/>
        <v>1.01</v>
      </c>
      <c r="L137" s="4">
        <f t="shared" si="6"/>
        <v>3.7806783565899154</v>
      </c>
    </row>
    <row r="138" spans="1:12" x14ac:dyDescent="0.3">
      <c r="A138">
        <v>8</v>
      </c>
      <c r="B138" t="s">
        <v>11</v>
      </c>
      <c r="C138">
        <v>17.3</v>
      </c>
      <c r="D138">
        <v>13.27</v>
      </c>
      <c r="E138">
        <v>11.79</v>
      </c>
      <c r="F138">
        <f t="shared" si="7"/>
        <v>1.4800000000000004</v>
      </c>
      <c r="G138">
        <v>9969</v>
      </c>
      <c r="H138">
        <v>1.05</v>
      </c>
      <c r="I138">
        <v>0.97</v>
      </c>
      <c r="J138" s="4">
        <f t="shared" si="8"/>
        <v>1.01</v>
      </c>
      <c r="L138" s="4">
        <f t="shared" si="6"/>
        <v>1.4048132808628608</v>
      </c>
    </row>
    <row r="139" spans="1:12" x14ac:dyDescent="0.3">
      <c r="A139">
        <v>8</v>
      </c>
      <c r="B139" t="s">
        <v>12</v>
      </c>
      <c r="C139">
        <v>17.2</v>
      </c>
      <c r="D139">
        <v>12.96</v>
      </c>
      <c r="E139">
        <v>11.7</v>
      </c>
      <c r="F139">
        <f t="shared" si="7"/>
        <v>1.2600000000000016</v>
      </c>
      <c r="G139">
        <v>9969</v>
      </c>
      <c r="H139">
        <v>1.05</v>
      </c>
      <c r="I139">
        <v>0.97</v>
      </c>
      <c r="J139" s="4">
        <f t="shared" si="8"/>
        <v>1.01</v>
      </c>
      <c r="L139" s="4">
        <f t="shared" si="6"/>
        <v>1.2029431134604289</v>
      </c>
    </row>
    <row r="140" spans="1:12" x14ac:dyDescent="0.3">
      <c r="A140">
        <v>8</v>
      </c>
      <c r="B140" t="s">
        <v>13</v>
      </c>
      <c r="C140">
        <v>17.100000000000001</v>
      </c>
      <c r="D140">
        <v>13.19</v>
      </c>
      <c r="E140">
        <v>11.77</v>
      </c>
      <c r="F140">
        <f t="shared" si="7"/>
        <v>1.42</v>
      </c>
      <c r="G140">
        <v>9969</v>
      </c>
      <c r="H140">
        <v>1.05</v>
      </c>
      <c r="I140">
        <v>0.97</v>
      </c>
      <c r="J140" s="4">
        <f t="shared" si="8"/>
        <v>1.01</v>
      </c>
      <c r="L140" s="4">
        <f t="shared" si="6"/>
        <v>1.363625851812748</v>
      </c>
    </row>
    <row r="141" spans="1:12" x14ac:dyDescent="0.3">
      <c r="A141">
        <v>8</v>
      </c>
      <c r="B141" t="s">
        <v>14</v>
      </c>
      <c r="C141">
        <v>16.7</v>
      </c>
      <c r="D141">
        <v>12.99</v>
      </c>
      <c r="E141">
        <v>11.8</v>
      </c>
      <c r="F141">
        <f t="shared" si="7"/>
        <v>1.1899999999999995</v>
      </c>
      <c r="G141">
        <v>9969</v>
      </c>
      <c r="H141">
        <v>1.05</v>
      </c>
      <c r="I141">
        <v>0.97</v>
      </c>
      <c r="J141" s="4">
        <f t="shared" si="8"/>
        <v>1.01</v>
      </c>
      <c r="L141" s="4">
        <f t="shared" si="6"/>
        <v>1.1701282979901158</v>
      </c>
    </row>
    <row r="142" spans="1:12" x14ac:dyDescent="0.3">
      <c r="A142">
        <v>10</v>
      </c>
      <c r="B142" t="s">
        <v>11</v>
      </c>
      <c r="C142">
        <v>16.7</v>
      </c>
      <c r="D142">
        <v>12.67</v>
      </c>
      <c r="E142">
        <v>11.71</v>
      </c>
      <c r="F142">
        <f t="shared" si="7"/>
        <v>0.95999999999999908</v>
      </c>
      <c r="G142">
        <v>9969</v>
      </c>
      <c r="H142">
        <v>1.05</v>
      </c>
      <c r="I142">
        <v>0.97</v>
      </c>
      <c r="J142" s="4">
        <f t="shared" si="8"/>
        <v>1.01</v>
      </c>
      <c r="L142" s="4">
        <f t="shared" si="6"/>
        <v>0.94396904711807605</v>
      </c>
    </row>
    <row r="143" spans="1:12" x14ac:dyDescent="0.3">
      <c r="A143">
        <v>10</v>
      </c>
      <c r="B143" t="s">
        <v>12</v>
      </c>
      <c r="C143">
        <v>17.2</v>
      </c>
      <c r="D143">
        <v>12.94</v>
      </c>
      <c r="E143">
        <v>11.83</v>
      </c>
      <c r="F143">
        <f t="shared" si="7"/>
        <v>1.1099999999999994</v>
      </c>
      <c r="G143">
        <v>9969</v>
      </c>
      <c r="H143">
        <v>1.05</v>
      </c>
      <c r="I143">
        <v>0.97</v>
      </c>
      <c r="J143" s="4">
        <f t="shared" si="8"/>
        <v>1.01</v>
      </c>
      <c r="L143" s="4">
        <f t="shared" si="6"/>
        <v>1.0597355999532332</v>
      </c>
    </row>
    <row r="144" spans="1:12" x14ac:dyDescent="0.3">
      <c r="A144">
        <v>10</v>
      </c>
      <c r="B144" t="s">
        <v>13</v>
      </c>
      <c r="C144">
        <v>16.899999999999999</v>
      </c>
      <c r="D144">
        <v>12.66</v>
      </c>
      <c r="E144">
        <v>11.78</v>
      </c>
      <c r="F144">
        <f t="shared" si="7"/>
        <v>0.88000000000000078</v>
      </c>
      <c r="G144">
        <v>9969</v>
      </c>
      <c r="H144">
        <v>1.05</v>
      </c>
      <c r="I144">
        <v>0.97</v>
      </c>
      <c r="J144" s="4">
        <f t="shared" si="8"/>
        <v>1.01</v>
      </c>
      <c r="L144" s="4">
        <f t="shared" si="6"/>
        <v>0.85506466447530016</v>
      </c>
    </row>
    <row r="145" spans="1:12" x14ac:dyDescent="0.3">
      <c r="A145">
        <v>10</v>
      </c>
      <c r="B145" t="s">
        <v>14</v>
      </c>
      <c r="C145">
        <v>17.100000000000001</v>
      </c>
      <c r="D145">
        <v>12.7</v>
      </c>
      <c r="E145">
        <v>11.84</v>
      </c>
      <c r="F145">
        <f t="shared" si="7"/>
        <v>0.85999999999999943</v>
      </c>
      <c r="G145">
        <v>9969</v>
      </c>
      <c r="H145">
        <v>1.05</v>
      </c>
      <c r="I145">
        <v>0.97</v>
      </c>
      <c r="J145" s="4">
        <f t="shared" si="8"/>
        <v>1.01</v>
      </c>
      <c r="L145" s="4">
        <f t="shared" si="6"/>
        <v>0.82585791025279043</v>
      </c>
    </row>
    <row r="146" spans="1:12" x14ac:dyDescent="0.3">
      <c r="A146">
        <v>4</v>
      </c>
      <c r="B146" t="s">
        <v>11</v>
      </c>
      <c r="C146">
        <v>17.100000000000001</v>
      </c>
      <c r="D146">
        <v>69.42</v>
      </c>
      <c r="E146">
        <v>58.53</v>
      </c>
      <c r="F146">
        <f t="shared" si="7"/>
        <v>10.89</v>
      </c>
      <c r="G146">
        <v>1327</v>
      </c>
      <c r="H146">
        <v>3.06</v>
      </c>
      <c r="I146">
        <v>2.93</v>
      </c>
      <c r="J146" s="4">
        <f t="shared" si="8"/>
        <v>2.9950000000000001</v>
      </c>
      <c r="L146" s="4">
        <f t="shared" si="6"/>
        <v>78.562525240187426</v>
      </c>
    </row>
    <row r="147" spans="1:12" x14ac:dyDescent="0.3">
      <c r="A147">
        <v>4</v>
      </c>
      <c r="B147" t="s">
        <v>12</v>
      </c>
      <c r="C147">
        <v>17</v>
      </c>
      <c r="D147">
        <v>92.92</v>
      </c>
      <c r="E147">
        <v>80.38</v>
      </c>
      <c r="F147">
        <f t="shared" si="7"/>
        <v>12.540000000000006</v>
      </c>
      <c r="G147">
        <v>1327</v>
      </c>
      <c r="H147">
        <v>3.06</v>
      </c>
      <c r="I147">
        <v>2.93</v>
      </c>
      <c r="J147" s="4">
        <f t="shared" si="8"/>
        <v>2.9950000000000001</v>
      </c>
      <c r="L147" s="4">
        <f t="shared" si="6"/>
        <v>90.998090732751905</v>
      </c>
    </row>
    <row r="148" spans="1:12" x14ac:dyDescent="0.3">
      <c r="A148">
        <v>4</v>
      </c>
      <c r="B148" t="s">
        <v>13</v>
      </c>
      <c r="C148">
        <v>16.899999999999999</v>
      </c>
      <c r="D148">
        <v>70.69</v>
      </c>
      <c r="E148">
        <v>58.55</v>
      </c>
      <c r="F148">
        <f t="shared" si="7"/>
        <v>12.14</v>
      </c>
      <c r="G148">
        <v>1327</v>
      </c>
      <c r="H148">
        <v>3.06</v>
      </c>
      <c r="I148">
        <v>2.93</v>
      </c>
      <c r="J148" s="4">
        <f t="shared" si="8"/>
        <v>2.9950000000000001</v>
      </c>
      <c r="L148" s="4">
        <f t="shared" si="6"/>
        <v>88.616715105392132</v>
      </c>
    </row>
    <row r="149" spans="1:12" x14ac:dyDescent="0.3">
      <c r="A149">
        <v>4</v>
      </c>
      <c r="B149" t="s">
        <v>14</v>
      </c>
      <c r="C149">
        <v>16.899999999999999</v>
      </c>
      <c r="D149">
        <v>68.28</v>
      </c>
      <c r="E149">
        <v>56.6</v>
      </c>
      <c r="F149">
        <f t="shared" si="7"/>
        <v>11.68</v>
      </c>
      <c r="G149">
        <v>1327</v>
      </c>
      <c r="H149">
        <v>3.06</v>
      </c>
      <c r="I149">
        <v>2.93</v>
      </c>
      <c r="J149" s="4">
        <f t="shared" si="8"/>
        <v>2.9950000000000001</v>
      </c>
      <c r="L149" s="4">
        <f t="shared" si="6"/>
        <v>85.25891535675288</v>
      </c>
    </row>
    <row r="150" spans="1:12" x14ac:dyDescent="0.3">
      <c r="A150">
        <v>6</v>
      </c>
      <c r="B150" t="s">
        <v>11</v>
      </c>
      <c r="C150">
        <v>16.7</v>
      </c>
      <c r="D150">
        <v>13.32</v>
      </c>
      <c r="E150">
        <v>11.65</v>
      </c>
      <c r="F150">
        <f t="shared" si="7"/>
        <v>1.67</v>
      </c>
      <c r="G150">
        <v>1327</v>
      </c>
      <c r="H150">
        <v>3.06</v>
      </c>
      <c r="I150">
        <v>2.93</v>
      </c>
      <c r="J150" s="4">
        <f t="shared" si="8"/>
        <v>2.9950000000000001</v>
      </c>
      <c r="L150" s="4">
        <f t="shared" si="6"/>
        <v>12.336264293913729</v>
      </c>
    </row>
    <row r="151" spans="1:12" x14ac:dyDescent="0.3">
      <c r="A151">
        <v>6</v>
      </c>
      <c r="B151" t="s">
        <v>12</v>
      </c>
      <c r="C151">
        <v>17.600000000000001</v>
      </c>
      <c r="D151">
        <v>13.15</v>
      </c>
      <c r="E151">
        <v>11.74</v>
      </c>
      <c r="F151">
        <f t="shared" si="7"/>
        <v>1.4100000000000001</v>
      </c>
      <c r="G151">
        <v>1327</v>
      </c>
      <c r="H151">
        <v>3.06</v>
      </c>
      <c r="I151">
        <v>2.93</v>
      </c>
      <c r="J151" s="4">
        <f t="shared" si="8"/>
        <v>2.9950000000000001</v>
      </c>
      <c r="L151" s="4">
        <f t="shared" si="6"/>
        <v>9.8830299172831602</v>
      </c>
    </row>
    <row r="152" spans="1:12" x14ac:dyDescent="0.3">
      <c r="A152">
        <v>6</v>
      </c>
      <c r="B152" t="s">
        <v>13</v>
      </c>
      <c r="C152">
        <v>17.399999999999999</v>
      </c>
      <c r="D152">
        <v>13.19</v>
      </c>
      <c r="E152">
        <v>11.83</v>
      </c>
      <c r="F152">
        <f t="shared" si="7"/>
        <v>1.3599999999999994</v>
      </c>
      <c r="G152">
        <v>1327</v>
      </c>
      <c r="H152">
        <v>3.06</v>
      </c>
      <c r="I152">
        <v>2.93</v>
      </c>
      <c r="J152" s="4">
        <f t="shared" si="8"/>
        <v>2.9950000000000001</v>
      </c>
      <c r="L152" s="4">
        <f t="shared" si="6"/>
        <v>9.6421376090360162</v>
      </c>
    </row>
    <row r="153" spans="1:12" x14ac:dyDescent="0.3">
      <c r="A153">
        <v>6</v>
      </c>
      <c r="B153" t="s">
        <v>14</v>
      </c>
      <c r="C153">
        <v>17.2</v>
      </c>
      <c r="D153">
        <v>13.4</v>
      </c>
      <c r="E153">
        <v>11.76</v>
      </c>
      <c r="F153">
        <f t="shared" si="7"/>
        <v>1.6400000000000006</v>
      </c>
      <c r="G153">
        <v>1327</v>
      </c>
      <c r="H153">
        <v>3.06</v>
      </c>
      <c r="I153">
        <v>2.93</v>
      </c>
      <c r="J153" s="4">
        <f t="shared" si="8"/>
        <v>2.9950000000000001</v>
      </c>
      <c r="L153" s="4">
        <f t="shared" si="6"/>
        <v>11.762484559313098</v>
      </c>
    </row>
    <row r="154" spans="1:12" x14ac:dyDescent="0.3">
      <c r="A154">
        <v>8</v>
      </c>
      <c r="B154" t="s">
        <v>11</v>
      </c>
      <c r="C154">
        <v>17.3</v>
      </c>
      <c r="D154">
        <v>12.29</v>
      </c>
      <c r="E154">
        <v>11.79</v>
      </c>
      <c r="F154">
        <f t="shared" si="7"/>
        <v>0.5</v>
      </c>
      <c r="G154">
        <v>1327</v>
      </c>
      <c r="H154">
        <v>3.06</v>
      </c>
      <c r="I154">
        <v>2.93</v>
      </c>
      <c r="J154" s="4">
        <f t="shared" si="8"/>
        <v>2.9950000000000001</v>
      </c>
      <c r="L154" s="4">
        <f t="shared" si="6"/>
        <v>3.5653943045993444</v>
      </c>
    </row>
    <row r="155" spans="1:12" x14ac:dyDescent="0.3">
      <c r="A155">
        <v>8</v>
      </c>
      <c r="B155" t="s">
        <v>12</v>
      </c>
      <c r="C155">
        <v>17.2</v>
      </c>
      <c r="D155">
        <v>12.24</v>
      </c>
      <c r="E155">
        <v>11.7</v>
      </c>
      <c r="F155">
        <f t="shared" si="7"/>
        <v>0.54000000000000092</v>
      </c>
      <c r="G155">
        <v>1327</v>
      </c>
      <c r="H155">
        <v>3.06</v>
      </c>
      <c r="I155">
        <v>2.93</v>
      </c>
      <c r="J155" s="4">
        <f t="shared" si="8"/>
        <v>2.9950000000000001</v>
      </c>
      <c r="L155" s="4">
        <f t="shared" si="6"/>
        <v>3.8730132085543167</v>
      </c>
    </row>
    <row r="156" spans="1:12" x14ac:dyDescent="0.3">
      <c r="A156">
        <v>8</v>
      </c>
      <c r="B156" t="s">
        <v>13</v>
      </c>
      <c r="C156">
        <v>17.100000000000001</v>
      </c>
      <c r="D156">
        <v>12.33</v>
      </c>
      <c r="E156">
        <v>11.77</v>
      </c>
      <c r="F156">
        <f t="shared" si="7"/>
        <v>0.5600000000000005</v>
      </c>
      <c r="G156">
        <v>1327</v>
      </c>
      <c r="H156">
        <v>3.06</v>
      </c>
      <c r="I156">
        <v>2.93</v>
      </c>
      <c r="J156" s="4">
        <f t="shared" si="8"/>
        <v>2.9950000000000001</v>
      </c>
      <c r="L156" s="4">
        <f t="shared" si="6"/>
        <v>4.0399462015156109</v>
      </c>
    </row>
    <row r="157" spans="1:12" x14ac:dyDescent="0.3">
      <c r="A157">
        <v>8</v>
      </c>
      <c r="B157" t="s">
        <v>14</v>
      </c>
      <c r="C157">
        <v>16.7</v>
      </c>
      <c r="D157">
        <v>12.27</v>
      </c>
      <c r="E157">
        <v>11.8</v>
      </c>
      <c r="F157">
        <f t="shared" si="7"/>
        <v>0.46999999999999886</v>
      </c>
      <c r="G157">
        <v>1327</v>
      </c>
      <c r="H157">
        <v>3.06</v>
      </c>
      <c r="I157">
        <v>2.93</v>
      </c>
      <c r="J157" s="4">
        <f t="shared" si="8"/>
        <v>2.9950000000000001</v>
      </c>
      <c r="L157" s="4">
        <f t="shared" si="6"/>
        <v>3.4718827653529578</v>
      </c>
    </row>
    <row r="158" spans="1:12" x14ac:dyDescent="0.3">
      <c r="A158">
        <v>10</v>
      </c>
      <c r="B158" t="s">
        <v>11</v>
      </c>
      <c r="C158">
        <v>16.7</v>
      </c>
      <c r="D158">
        <v>12.04</v>
      </c>
      <c r="E158">
        <v>11.71</v>
      </c>
      <c r="F158">
        <f t="shared" si="7"/>
        <v>0.32999999999999829</v>
      </c>
      <c r="G158">
        <v>1327</v>
      </c>
      <c r="H158">
        <v>3.06</v>
      </c>
      <c r="I158">
        <v>2.93</v>
      </c>
      <c r="J158" s="4">
        <f t="shared" si="8"/>
        <v>2.9950000000000001</v>
      </c>
      <c r="L158" s="4">
        <f t="shared" si="6"/>
        <v>2.4377049203541978</v>
      </c>
    </row>
    <row r="159" spans="1:12" x14ac:dyDescent="0.3">
      <c r="A159">
        <v>10</v>
      </c>
      <c r="B159" t="s">
        <v>12</v>
      </c>
      <c r="C159">
        <v>17.2</v>
      </c>
      <c r="D159">
        <v>12.29</v>
      </c>
      <c r="E159">
        <v>11.83</v>
      </c>
      <c r="F159">
        <f t="shared" si="7"/>
        <v>0.45999999999999908</v>
      </c>
      <c r="G159">
        <v>1327</v>
      </c>
      <c r="H159">
        <v>3.06</v>
      </c>
      <c r="I159">
        <v>2.93</v>
      </c>
      <c r="J159" s="4">
        <f t="shared" si="8"/>
        <v>2.9950000000000001</v>
      </c>
      <c r="L159" s="4">
        <f t="shared" si="6"/>
        <v>3.2992334739536657</v>
      </c>
    </row>
    <row r="160" spans="1:12" x14ac:dyDescent="0.3">
      <c r="A160">
        <v>10</v>
      </c>
      <c r="B160" t="s">
        <v>13</v>
      </c>
      <c r="C160">
        <v>16.899999999999999</v>
      </c>
      <c r="D160">
        <v>12.19</v>
      </c>
      <c r="E160">
        <v>11.78</v>
      </c>
      <c r="F160">
        <f t="shared" si="7"/>
        <v>0.41000000000000014</v>
      </c>
      <c r="G160">
        <v>1327</v>
      </c>
      <c r="H160">
        <v>3.06</v>
      </c>
      <c r="I160">
        <v>2.93</v>
      </c>
      <c r="J160" s="4">
        <f t="shared" si="8"/>
        <v>2.9950000000000001</v>
      </c>
      <c r="L160" s="4">
        <f t="shared" si="6"/>
        <v>2.992821515091499</v>
      </c>
    </row>
    <row r="161" spans="1:12" x14ac:dyDescent="0.3">
      <c r="A161">
        <v>10</v>
      </c>
      <c r="B161" t="s">
        <v>14</v>
      </c>
      <c r="C161">
        <v>17.100000000000001</v>
      </c>
      <c r="D161">
        <v>12.21</v>
      </c>
      <c r="E161">
        <v>11.84</v>
      </c>
      <c r="F161">
        <f t="shared" si="7"/>
        <v>0.37000000000000099</v>
      </c>
      <c r="G161">
        <v>1327</v>
      </c>
      <c r="H161">
        <v>3.06</v>
      </c>
      <c r="I161">
        <v>2.93</v>
      </c>
      <c r="J161" s="4">
        <f t="shared" si="8"/>
        <v>2.9950000000000001</v>
      </c>
      <c r="L161" s="4">
        <f t="shared" si="6"/>
        <v>2.6692501688585333</v>
      </c>
    </row>
    <row r="162" spans="1:12" x14ac:dyDescent="0.3">
      <c r="A162">
        <v>4</v>
      </c>
      <c r="B162" t="s">
        <v>11</v>
      </c>
      <c r="C162">
        <v>17.100000000000001</v>
      </c>
      <c r="D162">
        <v>87.99</v>
      </c>
      <c r="E162">
        <v>58.53</v>
      </c>
      <c r="F162">
        <f t="shared" si="7"/>
        <v>29.459999999999994</v>
      </c>
      <c r="G162">
        <v>2434</v>
      </c>
      <c r="H162">
        <v>5.0599999999999996</v>
      </c>
      <c r="I162">
        <v>4.95</v>
      </c>
      <c r="J162" s="4">
        <f t="shared" si="8"/>
        <v>5.0049999999999999</v>
      </c>
      <c r="L162" s="4">
        <f t="shared" si="6"/>
        <v>115.86990376896807</v>
      </c>
    </row>
    <row r="163" spans="1:12" x14ac:dyDescent="0.3">
      <c r="A163">
        <v>4</v>
      </c>
      <c r="B163" t="s">
        <v>12</v>
      </c>
      <c r="C163">
        <v>17</v>
      </c>
      <c r="D163">
        <v>114.72</v>
      </c>
      <c r="E163">
        <v>80.38</v>
      </c>
      <c r="F163">
        <f t="shared" si="7"/>
        <v>34.340000000000003</v>
      </c>
      <c r="G163">
        <v>2434</v>
      </c>
      <c r="H163">
        <v>5.0599999999999996</v>
      </c>
      <c r="I163">
        <v>4.95</v>
      </c>
      <c r="J163" s="4">
        <f t="shared" si="8"/>
        <v>5.0049999999999999</v>
      </c>
      <c r="L163" s="4">
        <f t="shared" si="6"/>
        <v>135.85805213807524</v>
      </c>
    </row>
    <row r="164" spans="1:12" x14ac:dyDescent="0.3">
      <c r="A164">
        <v>4</v>
      </c>
      <c r="B164" t="s">
        <v>13</v>
      </c>
      <c r="C164">
        <v>16.899999999999999</v>
      </c>
      <c r="D164">
        <v>91.33</v>
      </c>
      <c r="E164">
        <v>58.55</v>
      </c>
      <c r="F164">
        <f t="shared" si="7"/>
        <v>32.78</v>
      </c>
      <c r="G164">
        <v>2434</v>
      </c>
      <c r="H164">
        <v>5.0599999999999996</v>
      </c>
      <c r="I164">
        <v>4.95</v>
      </c>
      <c r="J164" s="4">
        <f t="shared" si="8"/>
        <v>5.0049999999999999</v>
      </c>
      <c r="L164" s="4">
        <f t="shared" si="6"/>
        <v>130.45365718806337</v>
      </c>
    </row>
    <row r="165" spans="1:12" x14ac:dyDescent="0.3">
      <c r="A165">
        <v>4</v>
      </c>
      <c r="B165" t="s">
        <v>14</v>
      </c>
      <c r="C165">
        <v>16.899999999999999</v>
      </c>
      <c r="D165">
        <v>87.96</v>
      </c>
      <c r="E165">
        <v>56.6</v>
      </c>
      <c r="F165">
        <f t="shared" si="7"/>
        <v>31.359999999999992</v>
      </c>
      <c r="G165">
        <v>2434</v>
      </c>
      <c r="H165">
        <v>5.0599999999999996</v>
      </c>
      <c r="I165">
        <v>4.95</v>
      </c>
      <c r="J165" s="4">
        <f t="shared" si="8"/>
        <v>5.0049999999999999</v>
      </c>
      <c r="L165" s="4">
        <f t="shared" si="6"/>
        <v>124.80252255697576</v>
      </c>
    </row>
    <row r="166" spans="1:12" x14ac:dyDescent="0.3">
      <c r="A166">
        <v>6</v>
      </c>
      <c r="B166" t="s">
        <v>11</v>
      </c>
      <c r="C166">
        <v>16.7</v>
      </c>
      <c r="D166">
        <v>17.28</v>
      </c>
      <c r="E166">
        <v>11.65</v>
      </c>
      <c r="F166">
        <f t="shared" si="7"/>
        <v>5.6300000000000008</v>
      </c>
      <c r="G166">
        <v>2434</v>
      </c>
      <c r="H166">
        <v>5.0599999999999996</v>
      </c>
      <c r="I166">
        <v>4.95</v>
      </c>
      <c r="J166" s="4">
        <f t="shared" si="8"/>
        <v>5.0049999999999999</v>
      </c>
      <c r="L166" s="4">
        <f t="shared" si="6"/>
        <v>22.673884909508615</v>
      </c>
    </row>
    <row r="167" spans="1:12" x14ac:dyDescent="0.3">
      <c r="A167">
        <v>6</v>
      </c>
      <c r="B167" t="s">
        <v>12</v>
      </c>
      <c r="C167">
        <v>17.600000000000001</v>
      </c>
      <c r="D167">
        <v>16.32</v>
      </c>
      <c r="E167">
        <v>11.74</v>
      </c>
      <c r="F167">
        <f t="shared" si="7"/>
        <v>4.58</v>
      </c>
      <c r="G167">
        <v>2434</v>
      </c>
      <c r="H167">
        <v>5.0599999999999996</v>
      </c>
      <c r="I167">
        <v>4.95</v>
      </c>
      <c r="J167" s="4">
        <f t="shared" si="8"/>
        <v>5.0049999999999999</v>
      </c>
      <c r="L167" s="4">
        <f t="shared" si="6"/>
        <v>17.501965537589573</v>
      </c>
    </row>
    <row r="168" spans="1:12" x14ac:dyDescent="0.3">
      <c r="A168">
        <v>6</v>
      </c>
      <c r="B168" t="s">
        <v>13</v>
      </c>
      <c r="C168">
        <v>17.399999999999999</v>
      </c>
      <c r="D168">
        <v>15.99</v>
      </c>
      <c r="E168">
        <v>11.83</v>
      </c>
      <c r="F168">
        <f t="shared" si="7"/>
        <v>4.16</v>
      </c>
      <c r="G168">
        <v>2434</v>
      </c>
      <c r="H168">
        <v>5.0599999999999996</v>
      </c>
      <c r="I168">
        <v>4.95</v>
      </c>
      <c r="J168" s="4">
        <f t="shared" si="8"/>
        <v>5.0049999999999999</v>
      </c>
      <c r="L168" s="4">
        <f t="shared" si="6"/>
        <v>16.079705727051127</v>
      </c>
    </row>
    <row r="169" spans="1:12" x14ac:dyDescent="0.3">
      <c r="A169">
        <v>6</v>
      </c>
      <c r="B169" t="s">
        <v>14</v>
      </c>
      <c r="C169">
        <v>17.2</v>
      </c>
      <c r="D169">
        <v>17.329999999999998</v>
      </c>
      <c r="E169">
        <v>11.76</v>
      </c>
      <c r="F169">
        <f t="shared" si="7"/>
        <v>5.5699999999999985</v>
      </c>
      <c r="G169">
        <v>2434</v>
      </c>
      <c r="H169">
        <v>5.0599999999999996</v>
      </c>
      <c r="I169">
        <v>4.95</v>
      </c>
      <c r="J169" s="4">
        <f t="shared" si="8"/>
        <v>5.0049999999999999</v>
      </c>
      <c r="L169" s="4">
        <f t="shared" si="6"/>
        <v>21.780144784972336</v>
      </c>
    </row>
    <row r="170" spans="1:12" x14ac:dyDescent="0.3">
      <c r="A170">
        <v>8</v>
      </c>
      <c r="B170" t="s">
        <v>11</v>
      </c>
      <c r="C170">
        <v>17.3</v>
      </c>
      <c r="D170">
        <v>13.9</v>
      </c>
      <c r="E170">
        <v>11.79</v>
      </c>
      <c r="F170">
        <f t="shared" si="7"/>
        <v>2.1100000000000012</v>
      </c>
      <c r="G170">
        <v>2434</v>
      </c>
      <c r="H170">
        <v>5.0599999999999996</v>
      </c>
      <c r="I170">
        <v>4.95</v>
      </c>
      <c r="J170" s="4">
        <f t="shared" si="8"/>
        <v>5.0049999999999999</v>
      </c>
      <c r="L170" s="4">
        <f t="shared" si="6"/>
        <v>8.2029557034092271</v>
      </c>
    </row>
    <row r="171" spans="1:12" x14ac:dyDescent="0.3">
      <c r="A171">
        <v>8</v>
      </c>
      <c r="B171" t="s">
        <v>12</v>
      </c>
      <c r="C171">
        <v>17.2</v>
      </c>
      <c r="D171">
        <v>13.45</v>
      </c>
      <c r="E171">
        <v>11.7</v>
      </c>
      <c r="F171">
        <f t="shared" si="7"/>
        <v>1.75</v>
      </c>
      <c r="G171">
        <v>2434</v>
      </c>
      <c r="H171">
        <v>5.0599999999999996</v>
      </c>
      <c r="I171">
        <v>4.95</v>
      </c>
      <c r="J171" s="4">
        <f t="shared" si="8"/>
        <v>5.0049999999999999</v>
      </c>
      <c r="L171" s="4">
        <f t="shared" si="6"/>
        <v>6.8429539270559419</v>
      </c>
    </row>
    <row r="172" spans="1:12" x14ac:dyDescent="0.3">
      <c r="A172">
        <v>8</v>
      </c>
      <c r="B172" t="s">
        <v>13</v>
      </c>
      <c r="C172">
        <v>17.100000000000001</v>
      </c>
      <c r="D172">
        <v>15.12</v>
      </c>
      <c r="E172">
        <v>11.77</v>
      </c>
      <c r="F172">
        <f t="shared" si="7"/>
        <v>3.3499999999999996</v>
      </c>
      <c r="G172">
        <v>2434</v>
      </c>
      <c r="H172">
        <v>5.0599999999999996</v>
      </c>
      <c r="I172">
        <v>4.95</v>
      </c>
      <c r="J172" s="4">
        <f t="shared" si="8"/>
        <v>5.0049999999999999</v>
      </c>
      <c r="L172" s="4">
        <f t="shared" si="6"/>
        <v>13.175973442839208</v>
      </c>
    </row>
    <row r="173" spans="1:12" x14ac:dyDescent="0.3">
      <c r="A173">
        <v>8</v>
      </c>
      <c r="B173" t="s">
        <v>14</v>
      </c>
      <c r="C173">
        <v>16.7</v>
      </c>
      <c r="D173">
        <v>13.29</v>
      </c>
      <c r="E173">
        <v>11.8</v>
      </c>
      <c r="F173">
        <f t="shared" si="7"/>
        <v>1.4899999999999984</v>
      </c>
      <c r="G173">
        <v>2434</v>
      </c>
      <c r="H173">
        <v>5.0599999999999996</v>
      </c>
      <c r="I173">
        <v>4.95</v>
      </c>
      <c r="J173" s="4">
        <f t="shared" si="8"/>
        <v>5.0049999999999999</v>
      </c>
      <c r="L173" s="4">
        <f t="shared" si="6"/>
        <v>6.0007262016283844</v>
      </c>
    </row>
    <row r="174" spans="1:12" x14ac:dyDescent="0.3">
      <c r="A174">
        <v>10</v>
      </c>
      <c r="B174" t="s">
        <v>11</v>
      </c>
      <c r="C174">
        <v>16.7</v>
      </c>
      <c r="D174">
        <v>12.89</v>
      </c>
      <c r="E174">
        <v>11.71</v>
      </c>
      <c r="F174">
        <f t="shared" si="7"/>
        <v>1.1799999999999997</v>
      </c>
      <c r="G174">
        <v>2434</v>
      </c>
      <c r="H174">
        <v>5.0599999999999996</v>
      </c>
      <c r="I174">
        <v>4.95</v>
      </c>
      <c r="J174" s="4">
        <f t="shared" si="8"/>
        <v>5.0049999999999999</v>
      </c>
      <c r="L174" s="4">
        <f t="shared" si="6"/>
        <v>4.752252965047985</v>
      </c>
    </row>
    <row r="175" spans="1:12" x14ac:dyDescent="0.3">
      <c r="A175">
        <v>10</v>
      </c>
      <c r="B175" t="s">
        <v>12</v>
      </c>
      <c r="C175">
        <v>17.2</v>
      </c>
      <c r="D175">
        <v>13.37</v>
      </c>
      <c r="E175">
        <v>11.83</v>
      </c>
      <c r="F175">
        <f t="shared" si="7"/>
        <v>1.5399999999999991</v>
      </c>
      <c r="G175">
        <v>2434</v>
      </c>
      <c r="H175">
        <v>5.0599999999999996</v>
      </c>
      <c r="I175">
        <v>4.95</v>
      </c>
      <c r="J175" s="4">
        <f t="shared" si="8"/>
        <v>5.0049999999999999</v>
      </c>
      <c r="L175" s="4">
        <f t="shared" si="6"/>
        <v>6.0217994558092265</v>
      </c>
    </row>
    <row r="176" spans="1:12" x14ac:dyDescent="0.3">
      <c r="A176">
        <v>10</v>
      </c>
      <c r="B176" t="s">
        <v>13</v>
      </c>
      <c r="C176">
        <v>16.899999999999999</v>
      </c>
      <c r="D176">
        <v>13.02</v>
      </c>
      <c r="E176">
        <v>11.78</v>
      </c>
      <c r="F176">
        <f t="shared" si="7"/>
        <v>1.2400000000000002</v>
      </c>
      <c r="G176">
        <v>2434</v>
      </c>
      <c r="H176">
        <v>5.0599999999999996</v>
      </c>
      <c r="I176">
        <v>4.95</v>
      </c>
      <c r="J176" s="4">
        <f t="shared" si="8"/>
        <v>5.0049999999999999</v>
      </c>
      <c r="L176" s="4">
        <f t="shared" si="6"/>
        <v>4.9347936215130748</v>
      </c>
    </row>
    <row r="177" spans="1:12" x14ac:dyDescent="0.3">
      <c r="A177">
        <v>10</v>
      </c>
      <c r="B177" t="s">
        <v>14</v>
      </c>
      <c r="C177">
        <v>17.100000000000001</v>
      </c>
      <c r="D177">
        <v>13.08</v>
      </c>
      <c r="E177">
        <v>11.84</v>
      </c>
      <c r="F177">
        <f t="shared" si="7"/>
        <v>1.2400000000000002</v>
      </c>
      <c r="G177">
        <v>2434</v>
      </c>
      <c r="H177">
        <v>5.0599999999999996</v>
      </c>
      <c r="I177">
        <v>4.95</v>
      </c>
      <c r="J177" s="4">
        <f t="shared" si="8"/>
        <v>5.0049999999999999</v>
      </c>
      <c r="L177" s="4">
        <f t="shared" si="6"/>
        <v>4.8770767370509329</v>
      </c>
    </row>
    <row r="178" spans="1:12" x14ac:dyDescent="0.3">
      <c r="A178">
        <v>7</v>
      </c>
      <c r="B178" t="s">
        <v>11</v>
      </c>
      <c r="C178">
        <v>17</v>
      </c>
      <c r="D178">
        <v>25.382100000000001</v>
      </c>
      <c r="E178">
        <v>12.35</v>
      </c>
      <c r="F178">
        <f t="shared" si="7"/>
        <v>13.032100000000002</v>
      </c>
      <c r="G178">
        <v>77940</v>
      </c>
      <c r="H178">
        <v>1.07</v>
      </c>
      <c r="I178">
        <v>0.96</v>
      </c>
      <c r="J178" s="4">
        <f t="shared" si="8"/>
        <v>1.0150000000000001</v>
      </c>
      <c r="L178" s="4">
        <f t="shared" si="6"/>
        <v>1.6101252810121993</v>
      </c>
    </row>
    <row r="179" spans="1:12" x14ac:dyDescent="0.3">
      <c r="A179">
        <v>7</v>
      </c>
      <c r="B179" t="s">
        <v>12</v>
      </c>
      <c r="C179">
        <v>17.2</v>
      </c>
      <c r="D179">
        <v>24.552099999999999</v>
      </c>
      <c r="E179">
        <v>11.75</v>
      </c>
      <c r="F179">
        <f t="shared" si="7"/>
        <v>12.802099999999999</v>
      </c>
      <c r="G179">
        <v>77940</v>
      </c>
      <c r="H179">
        <v>1.07</v>
      </c>
      <c r="I179">
        <v>0.96</v>
      </c>
      <c r="J179" s="4">
        <f t="shared" si="8"/>
        <v>1.0150000000000001</v>
      </c>
      <c r="L179" s="4">
        <f t="shared" si="6"/>
        <v>1.563316655763892</v>
      </c>
    </row>
    <row r="180" spans="1:12" x14ac:dyDescent="0.3">
      <c r="A180">
        <v>7</v>
      </c>
      <c r="B180" t="s">
        <v>13</v>
      </c>
      <c r="C180">
        <v>17.3</v>
      </c>
      <c r="D180">
        <v>24.902100000000001</v>
      </c>
      <c r="E180">
        <v>11.76</v>
      </c>
      <c r="F180">
        <f t="shared" si="7"/>
        <v>13.142100000000001</v>
      </c>
      <c r="G180">
        <v>77940</v>
      </c>
      <c r="H180">
        <v>1.07</v>
      </c>
      <c r="I180">
        <v>0.96</v>
      </c>
      <c r="J180" s="4">
        <f t="shared" si="8"/>
        <v>1.0150000000000001</v>
      </c>
      <c r="L180" s="4">
        <f t="shared" si="6"/>
        <v>1.5955589373071688</v>
      </c>
    </row>
    <row r="181" spans="1:12" x14ac:dyDescent="0.3">
      <c r="A181">
        <v>7</v>
      </c>
      <c r="B181" t="s">
        <v>14</v>
      </c>
      <c r="C181">
        <v>17.600000000000001</v>
      </c>
      <c r="D181">
        <v>24.9621</v>
      </c>
      <c r="E181">
        <v>11.71</v>
      </c>
      <c r="F181">
        <f t="shared" si="7"/>
        <v>13.252099999999999</v>
      </c>
      <c r="G181">
        <v>77940</v>
      </c>
      <c r="H181">
        <v>1.07</v>
      </c>
      <c r="I181">
        <v>0.96</v>
      </c>
      <c r="J181" s="4">
        <f t="shared" si="8"/>
        <v>1.0150000000000001</v>
      </c>
      <c r="L181" s="4">
        <f t="shared" si="6"/>
        <v>1.581489173501174</v>
      </c>
    </row>
    <row r="182" spans="1:12" x14ac:dyDescent="0.3">
      <c r="A182">
        <v>9</v>
      </c>
      <c r="B182" t="s">
        <v>11</v>
      </c>
      <c r="C182">
        <v>17.5</v>
      </c>
      <c r="D182">
        <v>19.6921</v>
      </c>
      <c r="E182">
        <v>11.65</v>
      </c>
      <c r="F182">
        <f t="shared" si="7"/>
        <v>8.0420999999999996</v>
      </c>
      <c r="G182">
        <v>77940</v>
      </c>
      <c r="H182">
        <v>1.07</v>
      </c>
      <c r="I182">
        <v>0.96</v>
      </c>
      <c r="J182" s="4">
        <f t="shared" si="8"/>
        <v>1.0150000000000001</v>
      </c>
      <c r="L182" s="4">
        <f t="shared" si="6"/>
        <v>0.96521843264501572</v>
      </c>
    </row>
    <row r="183" spans="1:12" x14ac:dyDescent="0.3">
      <c r="A183">
        <v>9</v>
      </c>
      <c r="B183" t="s">
        <v>12</v>
      </c>
      <c r="C183">
        <v>16.899999999999999</v>
      </c>
      <c r="D183">
        <v>19.992100000000001</v>
      </c>
      <c r="E183">
        <v>11.74</v>
      </c>
      <c r="F183">
        <f t="shared" si="7"/>
        <v>8.2521000000000004</v>
      </c>
      <c r="G183">
        <v>77940</v>
      </c>
      <c r="H183">
        <v>1.07</v>
      </c>
      <c r="I183">
        <v>0.96</v>
      </c>
      <c r="J183" s="4">
        <f t="shared" si="8"/>
        <v>1.0150000000000001</v>
      </c>
      <c r="L183" s="4">
        <f t="shared" si="6"/>
        <v>1.02558571751751</v>
      </c>
    </row>
    <row r="184" spans="1:12" x14ac:dyDescent="0.3">
      <c r="A184">
        <v>9</v>
      </c>
      <c r="B184" t="s">
        <v>13</v>
      </c>
      <c r="C184">
        <v>17.2</v>
      </c>
      <c r="D184">
        <v>20.132100000000001</v>
      </c>
      <c r="E184">
        <v>11.83</v>
      </c>
      <c r="F184">
        <f t="shared" si="7"/>
        <v>8.3021000000000011</v>
      </c>
      <c r="G184">
        <v>77940</v>
      </c>
      <c r="H184">
        <v>1.07</v>
      </c>
      <c r="I184">
        <v>0.96</v>
      </c>
      <c r="J184" s="4">
        <f t="shared" si="8"/>
        <v>1.0150000000000001</v>
      </c>
      <c r="L184" s="4">
        <f t="shared" si="6"/>
        <v>1.013803298507074</v>
      </c>
    </row>
    <row r="185" spans="1:12" x14ac:dyDescent="0.3">
      <c r="A185">
        <v>9</v>
      </c>
      <c r="B185" t="s">
        <v>14</v>
      </c>
      <c r="C185">
        <v>17.2</v>
      </c>
      <c r="D185">
        <v>20.182099999999998</v>
      </c>
      <c r="E185">
        <v>11.76</v>
      </c>
      <c r="F185">
        <f t="shared" si="7"/>
        <v>8.4220999999999986</v>
      </c>
      <c r="G185">
        <v>77940</v>
      </c>
      <c r="H185">
        <v>1.07</v>
      </c>
      <c r="I185">
        <v>0.96</v>
      </c>
      <c r="J185" s="4">
        <f t="shared" si="8"/>
        <v>1.0150000000000001</v>
      </c>
      <c r="L185" s="4">
        <f t="shared" si="6"/>
        <v>1.028456988033922</v>
      </c>
    </row>
    <row r="186" spans="1:12" x14ac:dyDescent="0.3">
      <c r="A186">
        <v>11</v>
      </c>
      <c r="B186" t="s">
        <v>11</v>
      </c>
      <c r="C186">
        <v>17</v>
      </c>
      <c r="D186">
        <v>18.552099999999999</v>
      </c>
      <c r="E186">
        <v>11.79</v>
      </c>
      <c r="F186">
        <f t="shared" si="7"/>
        <v>6.7621000000000002</v>
      </c>
      <c r="G186">
        <v>77940</v>
      </c>
      <c r="H186">
        <v>1.07</v>
      </c>
      <c r="I186">
        <v>0.96</v>
      </c>
      <c r="J186" s="4">
        <f t="shared" si="8"/>
        <v>1.0150000000000001</v>
      </c>
      <c r="L186" s="4">
        <f t="shared" si="6"/>
        <v>0.8354622940840376</v>
      </c>
    </row>
    <row r="187" spans="1:12" x14ac:dyDescent="0.3">
      <c r="A187">
        <v>11</v>
      </c>
      <c r="B187" t="s">
        <v>12</v>
      </c>
      <c r="C187">
        <v>17.2</v>
      </c>
      <c r="D187">
        <v>17.5121</v>
      </c>
      <c r="E187">
        <v>11.7</v>
      </c>
      <c r="F187">
        <f t="shared" si="7"/>
        <v>5.8121000000000009</v>
      </c>
      <c r="G187">
        <v>77940</v>
      </c>
      <c r="H187">
        <v>1.07</v>
      </c>
      <c r="I187">
        <v>0.96</v>
      </c>
      <c r="J187" s="4">
        <f t="shared" si="8"/>
        <v>1.0150000000000001</v>
      </c>
      <c r="L187" s="4">
        <f t="shared" si="6"/>
        <v>0.70973924082496775</v>
      </c>
    </row>
    <row r="188" spans="1:12" x14ac:dyDescent="0.3">
      <c r="A188">
        <v>11</v>
      </c>
      <c r="B188" t="s">
        <v>13</v>
      </c>
      <c r="C188">
        <v>16.899999999999999</v>
      </c>
      <c r="D188">
        <v>18.482099999999999</v>
      </c>
      <c r="E188">
        <v>11.77</v>
      </c>
      <c r="F188">
        <f t="shared" si="7"/>
        <v>6.7120999999999995</v>
      </c>
      <c r="G188">
        <v>77940</v>
      </c>
      <c r="H188">
        <v>1.07</v>
      </c>
      <c r="I188">
        <v>0.96</v>
      </c>
      <c r="J188" s="4">
        <f t="shared" si="8"/>
        <v>1.0150000000000001</v>
      </c>
      <c r="L188" s="4">
        <f t="shared" si="6"/>
        <v>0.83419176870727196</v>
      </c>
    </row>
    <row r="189" spans="1:12" x14ac:dyDescent="0.3">
      <c r="A189">
        <v>11</v>
      </c>
      <c r="B189" t="s">
        <v>14</v>
      </c>
      <c r="C189">
        <v>17.100000000000001</v>
      </c>
      <c r="D189">
        <v>18.002099999999999</v>
      </c>
      <c r="E189">
        <v>11.8</v>
      </c>
      <c r="F189">
        <f t="shared" si="7"/>
        <v>6.2020999999999979</v>
      </c>
      <c r="G189">
        <v>77940</v>
      </c>
      <c r="H189">
        <v>1.07</v>
      </c>
      <c r="I189">
        <v>0.96</v>
      </c>
      <c r="J189" s="4">
        <f t="shared" si="8"/>
        <v>1.0150000000000001</v>
      </c>
      <c r="L189" s="4">
        <f t="shared" si="6"/>
        <v>0.76179275945849512</v>
      </c>
    </row>
    <row r="190" spans="1:12" x14ac:dyDescent="0.3">
      <c r="A190">
        <v>12</v>
      </c>
      <c r="B190" t="s">
        <v>11</v>
      </c>
      <c r="C190">
        <v>17</v>
      </c>
      <c r="D190">
        <v>17.232099999999999</v>
      </c>
      <c r="E190">
        <v>11.71</v>
      </c>
      <c r="F190">
        <f t="shared" si="7"/>
        <v>5.5220999999999982</v>
      </c>
      <c r="G190">
        <v>77940</v>
      </c>
      <c r="H190">
        <v>1.07</v>
      </c>
      <c r="I190">
        <v>0.96</v>
      </c>
      <c r="J190" s="4">
        <f t="shared" si="8"/>
        <v>1.0150000000000001</v>
      </c>
      <c r="L190" s="4">
        <f t="shared" si="6"/>
        <v>0.68225940671706498</v>
      </c>
    </row>
    <row r="191" spans="1:12" x14ac:dyDescent="0.3">
      <c r="A191">
        <v>12</v>
      </c>
      <c r="B191" t="s">
        <v>12</v>
      </c>
      <c r="C191">
        <v>17.100000000000001</v>
      </c>
      <c r="D191">
        <v>17.382100000000001</v>
      </c>
      <c r="E191">
        <v>11.83</v>
      </c>
      <c r="F191">
        <f t="shared" si="7"/>
        <v>5.5521000000000011</v>
      </c>
      <c r="G191">
        <v>77940</v>
      </c>
      <c r="H191">
        <v>1.07</v>
      </c>
      <c r="I191">
        <v>0.96</v>
      </c>
      <c r="J191" s="4">
        <f t="shared" si="8"/>
        <v>1.0150000000000001</v>
      </c>
      <c r="L191" s="4">
        <f t="shared" si="6"/>
        <v>0.68195443152956459</v>
      </c>
    </row>
    <row r="192" spans="1:12" x14ac:dyDescent="0.3">
      <c r="A192">
        <v>12</v>
      </c>
      <c r="B192" t="s">
        <v>13</v>
      </c>
      <c r="C192">
        <v>16.899999999999999</v>
      </c>
      <c r="D192">
        <v>17.492100000000001</v>
      </c>
      <c r="E192">
        <v>11.78</v>
      </c>
      <c r="F192">
        <f t="shared" si="7"/>
        <v>5.7121000000000013</v>
      </c>
      <c r="G192">
        <v>77940</v>
      </c>
      <c r="H192">
        <v>1.07</v>
      </c>
      <c r="I192">
        <v>0.96</v>
      </c>
      <c r="J192" s="4">
        <f t="shared" si="8"/>
        <v>1.0150000000000001</v>
      </c>
      <c r="L192" s="4">
        <f t="shared" si="6"/>
        <v>0.70990998376555925</v>
      </c>
    </row>
    <row r="193" spans="1:12" x14ac:dyDescent="0.3">
      <c r="A193">
        <v>12</v>
      </c>
      <c r="B193" t="s">
        <v>14</v>
      </c>
      <c r="C193">
        <v>16.899999999999999</v>
      </c>
      <c r="D193">
        <v>17.722100000000001</v>
      </c>
      <c r="E193">
        <v>11.84</v>
      </c>
      <c r="F193">
        <f t="shared" si="7"/>
        <v>5.8821000000000012</v>
      </c>
      <c r="G193">
        <v>77940</v>
      </c>
      <c r="H193">
        <v>1.07</v>
      </c>
      <c r="I193">
        <v>0.96</v>
      </c>
      <c r="J193" s="4">
        <f t="shared" si="8"/>
        <v>1.0150000000000001</v>
      </c>
      <c r="L193" s="4">
        <f t="shared" si="6"/>
        <v>0.73103788720565044</v>
      </c>
    </row>
    <row r="194" spans="1:12" x14ac:dyDescent="0.3">
      <c r="A194">
        <v>7</v>
      </c>
      <c r="B194" t="s">
        <v>11</v>
      </c>
      <c r="C194">
        <v>17</v>
      </c>
      <c r="D194">
        <v>20.21</v>
      </c>
      <c r="E194">
        <v>12.35</v>
      </c>
      <c r="F194">
        <f t="shared" si="7"/>
        <v>7.8600000000000012</v>
      </c>
      <c r="G194">
        <v>16020</v>
      </c>
      <c r="H194">
        <v>3.05</v>
      </c>
      <c r="I194">
        <v>2.92</v>
      </c>
      <c r="J194" s="4">
        <f t="shared" si="8"/>
        <v>2.9849999999999999</v>
      </c>
      <c r="L194" s="4">
        <f t="shared" ref="L194:L225" si="9">F194/1000/PI()/0.0007/C194*100/G194*60*60</f>
        <v>4.7246071294582093</v>
      </c>
    </row>
    <row r="195" spans="1:12" x14ac:dyDescent="0.3">
      <c r="A195">
        <v>7</v>
      </c>
      <c r="B195" t="s">
        <v>12</v>
      </c>
      <c r="C195">
        <v>17.2</v>
      </c>
      <c r="D195">
        <v>19.420000000000002</v>
      </c>
      <c r="E195">
        <v>11.75</v>
      </c>
      <c r="F195">
        <f t="shared" ref="F195:F225" si="10">D195-E195</f>
        <v>7.6700000000000017</v>
      </c>
      <c r="G195">
        <v>16020</v>
      </c>
      <c r="H195">
        <v>3.05</v>
      </c>
      <c r="I195">
        <v>2.92</v>
      </c>
      <c r="J195" s="4">
        <f t="shared" ref="J195:J225" si="11">(H195+I195)/2</f>
        <v>2.9849999999999999</v>
      </c>
      <c r="L195" s="4">
        <f t="shared" si="9"/>
        <v>4.5567897775760109</v>
      </c>
    </row>
    <row r="196" spans="1:12" x14ac:dyDescent="0.3">
      <c r="A196">
        <v>7</v>
      </c>
      <c r="B196" t="s">
        <v>13</v>
      </c>
      <c r="C196">
        <v>17.3</v>
      </c>
      <c r="D196">
        <v>19.48</v>
      </c>
      <c r="E196">
        <v>11.76</v>
      </c>
      <c r="F196">
        <f t="shared" si="10"/>
        <v>7.7200000000000006</v>
      </c>
      <c r="G196">
        <v>16020</v>
      </c>
      <c r="H196">
        <v>3.05</v>
      </c>
      <c r="I196">
        <v>2.92</v>
      </c>
      <c r="J196" s="4">
        <f t="shared" si="11"/>
        <v>2.9849999999999999</v>
      </c>
      <c r="L196" s="4">
        <f t="shared" si="9"/>
        <v>4.5599835243208124</v>
      </c>
    </row>
    <row r="197" spans="1:12" x14ac:dyDescent="0.3">
      <c r="A197">
        <v>7</v>
      </c>
      <c r="B197" t="s">
        <v>14</v>
      </c>
      <c r="C197">
        <v>17.600000000000001</v>
      </c>
      <c r="D197">
        <v>19.73</v>
      </c>
      <c r="E197">
        <v>11.71</v>
      </c>
      <c r="F197">
        <f t="shared" si="10"/>
        <v>8.02</v>
      </c>
      <c r="G197">
        <v>16020</v>
      </c>
      <c r="H197">
        <v>3.05</v>
      </c>
      <c r="I197">
        <v>2.92</v>
      </c>
      <c r="J197" s="4">
        <f t="shared" si="11"/>
        <v>2.9849999999999999</v>
      </c>
      <c r="L197" s="4">
        <f t="shared" si="9"/>
        <v>4.6564374857617112</v>
      </c>
    </row>
    <row r="198" spans="1:12" x14ac:dyDescent="0.3">
      <c r="A198">
        <v>9</v>
      </c>
      <c r="B198" t="s">
        <v>11</v>
      </c>
      <c r="C198">
        <v>17.5</v>
      </c>
      <c r="D198">
        <v>16.52</v>
      </c>
      <c r="E198">
        <v>11.65</v>
      </c>
      <c r="F198">
        <f t="shared" si="10"/>
        <v>4.8699999999999992</v>
      </c>
      <c r="G198">
        <v>16020</v>
      </c>
      <c r="H198">
        <v>3.05</v>
      </c>
      <c r="I198">
        <v>2.92</v>
      </c>
      <c r="J198" s="4">
        <f t="shared" si="11"/>
        <v>2.9849999999999999</v>
      </c>
      <c r="L198" s="4">
        <f t="shared" si="9"/>
        <v>2.8436948327724108</v>
      </c>
    </row>
    <row r="199" spans="1:12" x14ac:dyDescent="0.3">
      <c r="A199">
        <v>9</v>
      </c>
      <c r="B199" t="s">
        <v>12</v>
      </c>
      <c r="C199">
        <v>16.899999999999999</v>
      </c>
      <c r="D199">
        <v>16.55</v>
      </c>
      <c r="E199">
        <v>11.74</v>
      </c>
      <c r="F199">
        <f t="shared" si="10"/>
        <v>4.8100000000000005</v>
      </c>
      <c r="G199">
        <v>16020</v>
      </c>
      <c r="H199">
        <v>3.05</v>
      </c>
      <c r="I199">
        <v>2.92</v>
      </c>
      <c r="J199" s="4">
        <f t="shared" si="11"/>
        <v>2.9849999999999999</v>
      </c>
      <c r="L199" s="4">
        <f t="shared" si="9"/>
        <v>2.9083753028275727</v>
      </c>
    </row>
    <row r="200" spans="1:12" x14ac:dyDescent="0.3">
      <c r="A200">
        <v>9</v>
      </c>
      <c r="B200" t="s">
        <v>13</v>
      </c>
      <c r="C200">
        <v>17.2</v>
      </c>
      <c r="D200">
        <v>16.77</v>
      </c>
      <c r="E200">
        <v>11.83</v>
      </c>
      <c r="F200">
        <f t="shared" si="10"/>
        <v>4.9399999999999995</v>
      </c>
      <c r="G200">
        <v>16020</v>
      </c>
      <c r="H200">
        <v>3.05</v>
      </c>
      <c r="I200">
        <v>2.92</v>
      </c>
      <c r="J200" s="4">
        <f t="shared" si="11"/>
        <v>2.9849999999999999</v>
      </c>
      <c r="L200" s="4">
        <f t="shared" si="9"/>
        <v>2.9348815516591245</v>
      </c>
    </row>
    <row r="201" spans="1:12" x14ac:dyDescent="0.3">
      <c r="A201">
        <v>9</v>
      </c>
      <c r="B201" t="s">
        <v>14</v>
      </c>
      <c r="C201">
        <v>17.2</v>
      </c>
      <c r="D201">
        <v>16.649999999999999</v>
      </c>
      <c r="E201">
        <v>11.76</v>
      </c>
      <c r="F201">
        <f t="shared" si="10"/>
        <v>4.8899999999999988</v>
      </c>
      <c r="G201">
        <v>16020</v>
      </c>
      <c r="H201">
        <v>3.05</v>
      </c>
      <c r="I201">
        <v>2.92</v>
      </c>
      <c r="J201" s="4">
        <f t="shared" si="11"/>
        <v>2.9849999999999999</v>
      </c>
      <c r="L201" s="4">
        <f t="shared" si="9"/>
        <v>2.9051762727961776</v>
      </c>
    </row>
    <row r="202" spans="1:12" x14ac:dyDescent="0.3">
      <c r="A202">
        <v>11</v>
      </c>
      <c r="B202" t="s">
        <v>11</v>
      </c>
      <c r="C202">
        <v>17</v>
      </c>
      <c r="D202">
        <v>15.76</v>
      </c>
      <c r="E202">
        <v>11.79</v>
      </c>
      <c r="F202">
        <f t="shared" si="10"/>
        <v>3.9700000000000006</v>
      </c>
      <c r="G202">
        <v>16020</v>
      </c>
      <c r="H202">
        <v>3.05</v>
      </c>
      <c r="I202">
        <v>2.92</v>
      </c>
      <c r="J202" s="4">
        <f t="shared" si="11"/>
        <v>2.9849999999999999</v>
      </c>
      <c r="L202" s="4">
        <f t="shared" si="9"/>
        <v>2.3863473669146429</v>
      </c>
    </row>
    <row r="203" spans="1:12" x14ac:dyDescent="0.3">
      <c r="A203">
        <v>11</v>
      </c>
      <c r="B203" t="s">
        <v>12</v>
      </c>
      <c r="C203">
        <v>17.2</v>
      </c>
      <c r="D203">
        <v>15.24</v>
      </c>
      <c r="E203">
        <v>11.7</v>
      </c>
      <c r="F203">
        <f t="shared" si="10"/>
        <v>3.5400000000000009</v>
      </c>
      <c r="G203">
        <v>16020</v>
      </c>
      <c r="H203">
        <v>3.05</v>
      </c>
      <c r="I203">
        <v>2.92</v>
      </c>
      <c r="J203" s="4">
        <f t="shared" si="11"/>
        <v>2.9849999999999999</v>
      </c>
      <c r="L203" s="4">
        <f t="shared" si="9"/>
        <v>2.1031337434966213</v>
      </c>
    </row>
    <row r="204" spans="1:12" x14ac:dyDescent="0.3">
      <c r="A204">
        <v>11</v>
      </c>
      <c r="B204" t="s">
        <v>13</v>
      </c>
      <c r="C204">
        <v>16.899999999999999</v>
      </c>
      <c r="D204">
        <v>15.69</v>
      </c>
      <c r="E204">
        <v>11.77</v>
      </c>
      <c r="F204">
        <f t="shared" si="10"/>
        <v>3.92</v>
      </c>
      <c r="G204">
        <v>16020</v>
      </c>
      <c r="H204">
        <v>3.05</v>
      </c>
      <c r="I204">
        <v>2.92</v>
      </c>
      <c r="J204" s="4">
        <f t="shared" si="11"/>
        <v>2.9849999999999999</v>
      </c>
      <c r="L204" s="4">
        <f t="shared" si="9"/>
        <v>2.370235174029955</v>
      </c>
    </row>
    <row r="205" spans="1:12" x14ac:dyDescent="0.3">
      <c r="A205">
        <v>11</v>
      </c>
      <c r="B205" t="s">
        <v>14</v>
      </c>
      <c r="C205">
        <v>17.100000000000001</v>
      </c>
      <c r="D205">
        <v>15.61</v>
      </c>
      <c r="E205">
        <v>11.8</v>
      </c>
      <c r="F205">
        <f t="shared" si="10"/>
        <v>3.8099999999999987</v>
      </c>
      <c r="G205">
        <v>16020</v>
      </c>
      <c r="H205">
        <v>3.05</v>
      </c>
      <c r="I205">
        <v>2.92</v>
      </c>
      <c r="J205" s="4">
        <f t="shared" si="11"/>
        <v>2.9849999999999999</v>
      </c>
      <c r="L205" s="4">
        <f t="shared" si="9"/>
        <v>2.2767793385340545</v>
      </c>
    </row>
    <row r="206" spans="1:12" x14ac:dyDescent="0.3">
      <c r="A206">
        <v>12</v>
      </c>
      <c r="B206" t="s">
        <v>11</v>
      </c>
      <c r="C206">
        <v>17</v>
      </c>
      <c r="D206">
        <v>15.05</v>
      </c>
      <c r="E206">
        <v>11.71</v>
      </c>
      <c r="F206">
        <f t="shared" si="10"/>
        <v>3.34</v>
      </c>
      <c r="G206">
        <v>16020</v>
      </c>
      <c r="H206">
        <v>3.05</v>
      </c>
      <c r="I206">
        <v>2.92</v>
      </c>
      <c r="J206" s="4">
        <f t="shared" si="11"/>
        <v>2.9849999999999999</v>
      </c>
      <c r="L206" s="4">
        <f t="shared" si="9"/>
        <v>2.0076574824924194</v>
      </c>
    </row>
    <row r="207" spans="1:12" x14ac:dyDescent="0.3">
      <c r="A207">
        <v>12</v>
      </c>
      <c r="B207" t="s">
        <v>12</v>
      </c>
      <c r="C207">
        <v>17.100000000000001</v>
      </c>
      <c r="D207">
        <v>15.14</v>
      </c>
      <c r="E207">
        <v>11.83</v>
      </c>
      <c r="F207">
        <f t="shared" si="10"/>
        <v>3.3100000000000005</v>
      </c>
      <c r="G207">
        <v>16020</v>
      </c>
      <c r="H207">
        <v>3.05</v>
      </c>
      <c r="I207">
        <v>2.92</v>
      </c>
      <c r="J207" s="4">
        <f t="shared" si="11"/>
        <v>2.9849999999999999</v>
      </c>
      <c r="L207" s="4">
        <f t="shared" si="9"/>
        <v>1.977989399093891</v>
      </c>
    </row>
    <row r="208" spans="1:12" x14ac:dyDescent="0.3">
      <c r="A208">
        <v>12</v>
      </c>
      <c r="B208" t="s">
        <v>13</v>
      </c>
      <c r="C208">
        <v>16.899999999999999</v>
      </c>
      <c r="D208">
        <v>15.03</v>
      </c>
      <c r="E208">
        <v>11.78</v>
      </c>
      <c r="F208">
        <f t="shared" si="10"/>
        <v>3.25</v>
      </c>
      <c r="G208">
        <v>16020</v>
      </c>
      <c r="H208">
        <v>3.05</v>
      </c>
      <c r="I208">
        <v>2.92</v>
      </c>
      <c r="J208" s="4">
        <f t="shared" si="11"/>
        <v>2.9849999999999999</v>
      </c>
      <c r="L208" s="4">
        <f t="shared" si="9"/>
        <v>1.9651184478564678</v>
      </c>
    </row>
    <row r="209" spans="1:12" x14ac:dyDescent="0.3">
      <c r="A209">
        <v>12</v>
      </c>
      <c r="B209" t="s">
        <v>14</v>
      </c>
      <c r="C209">
        <v>16.899999999999999</v>
      </c>
      <c r="D209">
        <v>15.5</v>
      </c>
      <c r="E209">
        <v>11.84</v>
      </c>
      <c r="F209">
        <f t="shared" si="10"/>
        <v>3.66</v>
      </c>
      <c r="G209">
        <v>16020</v>
      </c>
      <c r="H209">
        <v>3.05</v>
      </c>
      <c r="I209">
        <v>2.92</v>
      </c>
      <c r="J209" s="4">
        <f t="shared" si="11"/>
        <v>2.9849999999999999</v>
      </c>
      <c r="L209" s="4">
        <f t="shared" si="9"/>
        <v>2.213025698201438</v>
      </c>
    </row>
    <row r="210" spans="1:12" x14ac:dyDescent="0.3">
      <c r="A210">
        <v>7</v>
      </c>
      <c r="B210" t="s">
        <v>11</v>
      </c>
      <c r="C210">
        <v>17</v>
      </c>
      <c r="D210">
        <v>18.41</v>
      </c>
      <c r="E210">
        <v>11.8</v>
      </c>
      <c r="F210">
        <f t="shared" si="10"/>
        <v>6.6099999999999994</v>
      </c>
      <c r="G210">
        <v>7770</v>
      </c>
      <c r="H210">
        <v>5.0999999999999996</v>
      </c>
      <c r="I210">
        <v>5.01</v>
      </c>
      <c r="J210" s="4">
        <f t="shared" si="11"/>
        <v>5.0549999999999997</v>
      </c>
      <c r="L210" s="4">
        <f t="shared" si="9"/>
        <v>8.1919276376815411</v>
      </c>
    </row>
    <row r="211" spans="1:12" x14ac:dyDescent="0.3">
      <c r="A211">
        <v>7</v>
      </c>
      <c r="B211" t="s">
        <v>12</v>
      </c>
      <c r="C211">
        <v>17.2</v>
      </c>
      <c r="D211">
        <v>18.23</v>
      </c>
      <c r="E211">
        <v>11.75</v>
      </c>
      <c r="F211">
        <f t="shared" si="10"/>
        <v>6.48</v>
      </c>
      <c r="G211">
        <v>7770</v>
      </c>
      <c r="H211">
        <v>5.0999999999999996</v>
      </c>
      <c r="I211">
        <v>5.01</v>
      </c>
      <c r="J211" s="4">
        <f t="shared" si="11"/>
        <v>5.0549999999999997</v>
      </c>
      <c r="L211" s="4">
        <f t="shared" si="9"/>
        <v>7.9374340196935469</v>
      </c>
    </row>
    <row r="212" spans="1:12" x14ac:dyDescent="0.3">
      <c r="A212">
        <v>7</v>
      </c>
      <c r="B212" t="s">
        <v>13</v>
      </c>
      <c r="C212">
        <v>17.3</v>
      </c>
      <c r="D212">
        <v>18.440000000000001</v>
      </c>
      <c r="E212">
        <v>11.78</v>
      </c>
      <c r="F212">
        <f t="shared" si="10"/>
        <v>6.6600000000000019</v>
      </c>
      <c r="G212">
        <v>7770</v>
      </c>
      <c r="H212">
        <v>5.0999999999999996</v>
      </c>
      <c r="I212">
        <v>5.01</v>
      </c>
      <c r="J212" s="4">
        <f t="shared" si="11"/>
        <v>5.0549999999999997</v>
      </c>
      <c r="L212" s="4">
        <f t="shared" si="9"/>
        <v>8.110762700919997</v>
      </c>
    </row>
    <row r="213" spans="1:12" x14ac:dyDescent="0.3">
      <c r="A213">
        <v>7</v>
      </c>
      <c r="B213" t="s">
        <v>14</v>
      </c>
      <c r="C213">
        <v>17.600000000000001</v>
      </c>
      <c r="D213">
        <v>18.53</v>
      </c>
      <c r="E213">
        <v>11.76</v>
      </c>
      <c r="F213">
        <f t="shared" si="10"/>
        <v>6.7700000000000014</v>
      </c>
      <c r="G213">
        <v>7770</v>
      </c>
      <c r="H213">
        <v>5.0999999999999996</v>
      </c>
      <c r="I213">
        <v>5.01</v>
      </c>
      <c r="J213" s="4">
        <f t="shared" si="11"/>
        <v>5.0549999999999997</v>
      </c>
      <c r="L213" s="4">
        <f t="shared" si="9"/>
        <v>8.1041891746387069</v>
      </c>
    </row>
    <row r="214" spans="1:12" x14ac:dyDescent="0.3">
      <c r="A214">
        <v>9</v>
      </c>
      <c r="B214" t="s">
        <v>11</v>
      </c>
      <c r="C214">
        <v>17.5</v>
      </c>
      <c r="D214">
        <v>16.09</v>
      </c>
      <c r="E214">
        <v>11.83</v>
      </c>
      <c r="F214">
        <f t="shared" si="10"/>
        <v>4.26</v>
      </c>
      <c r="G214">
        <v>7770</v>
      </c>
      <c r="H214">
        <v>5.0999999999999996</v>
      </c>
      <c r="I214">
        <v>5.01</v>
      </c>
      <c r="J214" s="4">
        <f t="shared" si="11"/>
        <v>5.0549999999999997</v>
      </c>
      <c r="L214" s="4">
        <f t="shared" si="9"/>
        <v>5.1286742988623066</v>
      </c>
    </row>
    <row r="215" spans="1:12" x14ac:dyDescent="0.3">
      <c r="A215">
        <v>9</v>
      </c>
      <c r="B215" t="s">
        <v>12</v>
      </c>
      <c r="C215">
        <v>16.899999999999999</v>
      </c>
      <c r="D215">
        <v>16.61</v>
      </c>
      <c r="E215">
        <v>12.56</v>
      </c>
      <c r="F215">
        <f t="shared" si="10"/>
        <v>4.0499999999999989</v>
      </c>
      <c r="G215">
        <v>7770</v>
      </c>
      <c r="H215">
        <v>5.0999999999999996</v>
      </c>
      <c r="I215">
        <v>5.01</v>
      </c>
      <c r="J215" s="4">
        <f t="shared" si="11"/>
        <v>5.0549999999999997</v>
      </c>
      <c r="L215" s="4">
        <f t="shared" si="9"/>
        <v>5.0489595095683777</v>
      </c>
    </row>
    <row r="216" spans="1:12" x14ac:dyDescent="0.3">
      <c r="A216">
        <v>9</v>
      </c>
      <c r="B216" t="s">
        <v>13</v>
      </c>
      <c r="C216">
        <v>17.2</v>
      </c>
      <c r="D216">
        <v>15.93</v>
      </c>
      <c r="E216">
        <v>11.8</v>
      </c>
      <c r="F216">
        <f t="shared" si="10"/>
        <v>4.129999999999999</v>
      </c>
      <c r="G216">
        <v>7770</v>
      </c>
      <c r="H216">
        <v>5.0999999999999996</v>
      </c>
      <c r="I216">
        <v>5.01</v>
      </c>
      <c r="J216" s="4">
        <f t="shared" si="11"/>
        <v>5.0549999999999997</v>
      </c>
      <c r="L216" s="4">
        <f t="shared" si="9"/>
        <v>5.0588892748972736</v>
      </c>
    </row>
    <row r="217" spans="1:12" x14ac:dyDescent="0.3">
      <c r="A217">
        <v>9</v>
      </c>
      <c r="B217" t="s">
        <v>14</v>
      </c>
      <c r="C217">
        <v>17.2</v>
      </c>
      <c r="D217">
        <v>15.87</v>
      </c>
      <c r="E217">
        <v>11.7</v>
      </c>
      <c r="F217">
        <f t="shared" si="10"/>
        <v>4.17</v>
      </c>
      <c r="G217">
        <v>7770</v>
      </c>
      <c r="H217">
        <v>5.0999999999999996</v>
      </c>
      <c r="I217">
        <v>5.01</v>
      </c>
      <c r="J217" s="4">
        <f t="shared" si="11"/>
        <v>5.0549999999999997</v>
      </c>
      <c r="L217" s="4">
        <f t="shared" si="9"/>
        <v>5.1078857811916798</v>
      </c>
    </row>
    <row r="218" spans="1:12" x14ac:dyDescent="0.3">
      <c r="A218">
        <v>11</v>
      </c>
      <c r="B218" t="s">
        <v>11</v>
      </c>
      <c r="C218">
        <v>17</v>
      </c>
      <c r="D218">
        <v>15.44</v>
      </c>
      <c r="E218">
        <v>11.73</v>
      </c>
      <c r="F218">
        <f t="shared" si="10"/>
        <v>3.7099999999999991</v>
      </c>
      <c r="G218">
        <v>7770</v>
      </c>
      <c r="H218">
        <v>5.0999999999999996</v>
      </c>
      <c r="I218">
        <v>5.01</v>
      </c>
      <c r="J218" s="4">
        <f t="shared" si="11"/>
        <v>5.0549999999999997</v>
      </c>
      <c r="L218" s="4">
        <f t="shared" si="9"/>
        <v>4.5978897936155079</v>
      </c>
    </row>
    <row r="219" spans="1:12" x14ac:dyDescent="0.3">
      <c r="A219">
        <v>11</v>
      </c>
      <c r="B219" t="s">
        <v>12</v>
      </c>
      <c r="C219">
        <v>17.2</v>
      </c>
      <c r="D219">
        <v>15.29</v>
      </c>
      <c r="E219">
        <v>12.34</v>
      </c>
      <c r="F219">
        <f t="shared" si="10"/>
        <v>2.9499999999999993</v>
      </c>
      <c r="G219">
        <v>7770</v>
      </c>
      <c r="H219">
        <v>5.0999999999999996</v>
      </c>
      <c r="I219">
        <v>5.01</v>
      </c>
      <c r="J219" s="4">
        <f t="shared" si="11"/>
        <v>5.0549999999999997</v>
      </c>
      <c r="L219" s="4">
        <f t="shared" si="9"/>
        <v>3.613492339212339</v>
      </c>
    </row>
    <row r="220" spans="1:12" x14ac:dyDescent="0.3">
      <c r="A220">
        <v>11</v>
      </c>
      <c r="B220" t="s">
        <v>13</v>
      </c>
      <c r="C220">
        <v>16.899999999999999</v>
      </c>
      <c r="D220">
        <v>15.44</v>
      </c>
      <c r="E220">
        <v>11.75</v>
      </c>
      <c r="F220">
        <f t="shared" si="10"/>
        <v>3.6899999999999995</v>
      </c>
      <c r="G220">
        <v>7770</v>
      </c>
      <c r="H220">
        <v>5.0999999999999996</v>
      </c>
      <c r="I220">
        <v>5.01</v>
      </c>
      <c r="J220" s="4">
        <f t="shared" si="11"/>
        <v>5.0549999999999997</v>
      </c>
      <c r="L220" s="4">
        <f t="shared" si="9"/>
        <v>4.6001631087178572</v>
      </c>
    </row>
    <row r="221" spans="1:12" x14ac:dyDescent="0.3">
      <c r="A221">
        <v>11</v>
      </c>
      <c r="B221" t="s">
        <v>14</v>
      </c>
      <c r="C221">
        <v>17.100000000000001</v>
      </c>
      <c r="D221">
        <v>15.02</v>
      </c>
      <c r="E221">
        <v>11.72</v>
      </c>
      <c r="F221">
        <f t="shared" si="10"/>
        <v>3.2999999999999989</v>
      </c>
      <c r="G221">
        <v>7770</v>
      </c>
      <c r="H221">
        <v>5.0999999999999996</v>
      </c>
      <c r="I221">
        <v>5.01</v>
      </c>
      <c r="J221" s="4">
        <f t="shared" si="11"/>
        <v>5.0549999999999997</v>
      </c>
      <c r="L221" s="4">
        <f t="shared" si="9"/>
        <v>4.0658504346058546</v>
      </c>
    </row>
    <row r="222" spans="1:12" x14ac:dyDescent="0.3">
      <c r="A222">
        <v>12</v>
      </c>
      <c r="B222" t="s">
        <v>11</v>
      </c>
      <c r="C222">
        <v>17</v>
      </c>
      <c r="D222">
        <v>14.61</v>
      </c>
      <c r="E222">
        <v>11.75</v>
      </c>
      <c r="F222">
        <f t="shared" si="10"/>
        <v>2.8599999999999994</v>
      </c>
      <c r="G222">
        <v>7770</v>
      </c>
      <c r="H222">
        <v>5.0999999999999996</v>
      </c>
      <c r="I222">
        <v>5.01</v>
      </c>
      <c r="J222" s="4">
        <f t="shared" si="11"/>
        <v>5.0549999999999997</v>
      </c>
      <c r="L222" s="4">
        <f t="shared" si="9"/>
        <v>3.5444649082858102</v>
      </c>
    </row>
    <row r="223" spans="1:12" x14ac:dyDescent="0.3">
      <c r="A223">
        <v>12</v>
      </c>
      <c r="B223" t="s">
        <v>12</v>
      </c>
      <c r="C223">
        <v>17.100000000000001</v>
      </c>
      <c r="D223">
        <v>14.53</v>
      </c>
      <c r="E223">
        <v>11.84</v>
      </c>
      <c r="F223">
        <f t="shared" si="10"/>
        <v>2.6899999999999995</v>
      </c>
      <c r="G223">
        <v>7770</v>
      </c>
      <c r="H223">
        <v>5.0999999999999996</v>
      </c>
      <c r="I223">
        <v>5.01</v>
      </c>
      <c r="J223" s="4">
        <f t="shared" si="11"/>
        <v>5.0549999999999997</v>
      </c>
      <c r="L223" s="4">
        <f t="shared" si="9"/>
        <v>3.3142841421484084</v>
      </c>
    </row>
    <row r="224" spans="1:12" x14ac:dyDescent="0.3">
      <c r="A224">
        <v>12</v>
      </c>
      <c r="B224" t="s">
        <v>13</v>
      </c>
      <c r="C224">
        <v>16.899999999999999</v>
      </c>
      <c r="D224">
        <v>14.56</v>
      </c>
      <c r="E224">
        <v>11.79</v>
      </c>
      <c r="F224">
        <f t="shared" si="10"/>
        <v>2.7700000000000014</v>
      </c>
      <c r="G224">
        <v>7770</v>
      </c>
      <c r="H224">
        <v>5.0999999999999996</v>
      </c>
      <c r="I224">
        <v>5.01</v>
      </c>
      <c r="J224" s="4">
        <f t="shared" si="11"/>
        <v>5.0549999999999997</v>
      </c>
      <c r="L224" s="4">
        <f t="shared" si="9"/>
        <v>3.4532389732109681</v>
      </c>
    </row>
    <row r="225" spans="1:12" x14ac:dyDescent="0.3">
      <c r="A225">
        <v>12</v>
      </c>
      <c r="B225" t="s">
        <v>14</v>
      </c>
      <c r="C225">
        <v>16.899999999999999</v>
      </c>
      <c r="D225">
        <v>14.01</v>
      </c>
      <c r="E225">
        <v>11.78</v>
      </c>
      <c r="F225">
        <f t="shared" si="10"/>
        <v>2.2300000000000004</v>
      </c>
      <c r="G225">
        <v>7770</v>
      </c>
      <c r="H225">
        <v>5.0999999999999996</v>
      </c>
      <c r="I225">
        <v>5.01</v>
      </c>
      <c r="J225" s="4">
        <f t="shared" si="11"/>
        <v>5.0549999999999997</v>
      </c>
      <c r="L225" s="4">
        <f t="shared" si="9"/>
        <v>2.7800443719351824</v>
      </c>
    </row>
    <row r="227" spans="1:12" x14ac:dyDescent="0.3">
      <c r="A227" s="2" t="s">
        <v>17</v>
      </c>
    </row>
    <row r="229" spans="1:12" x14ac:dyDescent="0.3">
      <c r="A229" t="s">
        <v>1</v>
      </c>
      <c r="B229" t="s">
        <v>18</v>
      </c>
      <c r="C229" t="s">
        <v>19</v>
      </c>
    </row>
    <row r="230" spans="1:12" x14ac:dyDescent="0.3">
      <c r="A230">
        <v>4</v>
      </c>
      <c r="B230" s="4">
        <v>26.292064421212125</v>
      </c>
      <c r="C230" s="4">
        <v>1.4267699522679713</v>
      </c>
      <c r="D230" s="4"/>
    </row>
    <row r="231" spans="1:12" x14ac:dyDescent="0.3">
      <c r="A231">
        <v>6</v>
      </c>
      <c r="B231" s="4">
        <v>3.8194166629640627</v>
      </c>
      <c r="C231" s="4">
        <v>0.35236625766615104</v>
      </c>
      <c r="D231" s="4"/>
    </row>
    <row r="232" spans="1:12" x14ac:dyDescent="0.3">
      <c r="A232">
        <v>7</v>
      </c>
      <c r="B232" s="4">
        <v>1.5859410693787526</v>
      </c>
      <c r="C232" s="4">
        <v>1.9638591945515316E-2</v>
      </c>
      <c r="D232" s="4"/>
    </row>
    <row r="233" spans="1:12" x14ac:dyDescent="0.3">
      <c r="A233">
        <v>8</v>
      </c>
      <c r="B233" s="4">
        <v>1.3492009421972071</v>
      </c>
      <c r="C233" s="4">
        <v>0.11964536811405013</v>
      </c>
      <c r="D233" s="4"/>
    </row>
    <row r="234" spans="1:12" x14ac:dyDescent="0.3">
      <c r="A234">
        <v>9</v>
      </c>
      <c r="B234" s="4">
        <v>0.99692302017600343</v>
      </c>
      <c r="C234" s="4">
        <v>1.1739268004164249E-2</v>
      </c>
      <c r="D234" s="4"/>
    </row>
    <row r="235" spans="1:12" x14ac:dyDescent="0.3">
      <c r="A235">
        <v>10</v>
      </c>
      <c r="B235" s="4">
        <v>1.0052329412788117</v>
      </c>
      <c r="C235" s="4">
        <v>7.285353545955342E-2</v>
      </c>
      <c r="D235" s="4"/>
    </row>
    <row r="236" spans="1:12" x14ac:dyDescent="0.3">
      <c r="A236">
        <v>11</v>
      </c>
      <c r="B236" s="4">
        <v>0.81547367813061566</v>
      </c>
      <c r="C236" s="4">
        <v>5.2121459166504569E-2</v>
      </c>
      <c r="D236" s="4"/>
    </row>
    <row r="237" spans="1:12" x14ac:dyDescent="0.3">
      <c r="A237">
        <v>12</v>
      </c>
      <c r="B237" s="4">
        <v>0.65784189285518602</v>
      </c>
      <c r="C237" s="4">
        <v>3.6623389537937423E-2</v>
      </c>
      <c r="D237" s="4"/>
    </row>
    <row r="239" spans="1:12" x14ac:dyDescent="0.3">
      <c r="A239" s="2" t="s">
        <v>20</v>
      </c>
    </row>
    <row r="241" spans="1:12" x14ac:dyDescent="0.3">
      <c r="A241" t="s">
        <v>1</v>
      </c>
      <c r="B241" t="s">
        <v>21</v>
      </c>
      <c r="C241" t="s">
        <v>22</v>
      </c>
    </row>
    <row r="242" spans="1:12" x14ac:dyDescent="0.3">
      <c r="A242">
        <v>4</v>
      </c>
      <c r="B242" s="5">
        <v>13670000000000</v>
      </c>
      <c r="C242" s="5">
        <v>740000000000</v>
      </c>
    </row>
    <row r="243" spans="1:12" x14ac:dyDescent="0.3">
      <c r="A243">
        <v>6</v>
      </c>
      <c r="B243" s="5">
        <v>94100000000000</v>
      </c>
      <c r="C243" s="5">
        <v>8680000000000</v>
      </c>
    </row>
    <row r="244" spans="1:12" x14ac:dyDescent="0.3">
      <c r="A244">
        <v>7</v>
      </c>
      <c r="B244" s="5">
        <v>226600000000000</v>
      </c>
      <c r="C244" s="5">
        <v>2800000000000</v>
      </c>
    </row>
    <row r="245" spans="1:12" x14ac:dyDescent="0.3">
      <c r="A245">
        <v>8</v>
      </c>
      <c r="B245" s="5">
        <v>266400000000000</v>
      </c>
      <c r="C245" s="5">
        <v>23600000000000</v>
      </c>
    </row>
    <row r="246" spans="1:12" x14ac:dyDescent="0.3">
      <c r="A246">
        <v>9</v>
      </c>
      <c r="B246" s="5">
        <v>360500000000000</v>
      </c>
      <c r="C246" s="5">
        <v>4200000000000</v>
      </c>
    </row>
    <row r="247" spans="1:12" x14ac:dyDescent="0.3">
      <c r="A247">
        <v>10</v>
      </c>
      <c r="B247" s="5">
        <v>357600000000000</v>
      </c>
      <c r="C247" s="5">
        <v>26000000000000</v>
      </c>
    </row>
    <row r="248" spans="1:12" x14ac:dyDescent="0.3">
      <c r="A248">
        <v>11</v>
      </c>
      <c r="B248" s="5">
        <v>440800000000000</v>
      </c>
      <c r="C248" s="5">
        <v>28200000000000</v>
      </c>
    </row>
    <row r="249" spans="1:12" x14ac:dyDescent="0.3">
      <c r="A249">
        <v>12</v>
      </c>
      <c r="B249" s="5">
        <v>546400000000000</v>
      </c>
      <c r="C249" s="5">
        <v>30400000000000</v>
      </c>
    </row>
    <row r="251" spans="1:12" x14ac:dyDescent="0.3">
      <c r="A251" s="1" t="s">
        <v>59</v>
      </c>
    </row>
    <row r="253" spans="1:12" x14ac:dyDescent="0.3">
      <c r="A253" t="s">
        <v>1</v>
      </c>
      <c r="B253" t="s">
        <v>2</v>
      </c>
      <c r="C253" t="s">
        <v>3</v>
      </c>
      <c r="D253" t="s">
        <v>6</v>
      </c>
      <c r="E253" t="s">
        <v>5</v>
      </c>
      <c r="F253" t="s">
        <v>4</v>
      </c>
      <c r="G253" t="s">
        <v>7</v>
      </c>
      <c r="H253" t="s">
        <v>10</v>
      </c>
      <c r="I253" t="s">
        <v>9</v>
      </c>
      <c r="J253" t="s">
        <v>8</v>
      </c>
      <c r="L253" t="s">
        <v>23</v>
      </c>
    </row>
    <row r="254" spans="1:12" x14ac:dyDescent="0.3">
      <c r="A254">
        <v>1</v>
      </c>
      <c r="B254" t="s">
        <v>11</v>
      </c>
      <c r="C254">
        <v>17.100000000000001</v>
      </c>
      <c r="D254">
        <v>70.010000000000005</v>
      </c>
      <c r="E254">
        <v>58.53</v>
      </c>
      <c r="F254">
        <f>D254-E254</f>
        <v>11.480000000000004</v>
      </c>
      <c r="G254">
        <v>12009</v>
      </c>
      <c r="H254">
        <v>1.05</v>
      </c>
      <c r="I254">
        <v>0.92</v>
      </c>
      <c r="J254" s="4">
        <f>(H254+I254)/2</f>
        <v>0.9850000000000001</v>
      </c>
      <c r="L254" s="4">
        <f t="shared" ref="L254:L301" si="12">F254/1000/PI()/0.0007/C254*100/G254*60*60</f>
        <v>9.1515260631967585</v>
      </c>
    </row>
    <row r="255" spans="1:12" x14ac:dyDescent="0.3">
      <c r="A255">
        <v>1</v>
      </c>
      <c r="B255" t="s">
        <v>12</v>
      </c>
      <c r="C255">
        <v>17.3</v>
      </c>
      <c r="D255">
        <v>66.84</v>
      </c>
      <c r="E255">
        <v>56.01</v>
      </c>
      <c r="F255">
        <f t="shared" ref="F255:F301" si="13">D255-E255</f>
        <v>10.830000000000005</v>
      </c>
      <c r="G255">
        <v>12009</v>
      </c>
      <c r="H255">
        <v>1.05</v>
      </c>
      <c r="I255">
        <v>0.92</v>
      </c>
      <c r="J255" s="4">
        <f t="shared" ref="J255:J301" si="14">(H255+I255)/2</f>
        <v>0.9850000000000001</v>
      </c>
      <c r="L255" s="4">
        <f t="shared" si="12"/>
        <v>8.5335570593824759</v>
      </c>
    </row>
    <row r="256" spans="1:12" x14ac:dyDescent="0.3">
      <c r="A256">
        <v>1</v>
      </c>
      <c r="B256" t="s">
        <v>13</v>
      </c>
      <c r="C256">
        <v>17.100000000000001</v>
      </c>
      <c r="D256">
        <v>69.73</v>
      </c>
      <c r="E256">
        <v>58.55</v>
      </c>
      <c r="F256">
        <f t="shared" si="13"/>
        <v>11.180000000000007</v>
      </c>
      <c r="G256">
        <v>12009</v>
      </c>
      <c r="H256">
        <v>1.05</v>
      </c>
      <c r="I256">
        <v>0.92</v>
      </c>
      <c r="J256" s="4">
        <f t="shared" si="14"/>
        <v>0.9850000000000001</v>
      </c>
      <c r="L256" s="4">
        <f t="shared" si="12"/>
        <v>8.9123746852386567</v>
      </c>
    </row>
    <row r="257" spans="1:12" x14ac:dyDescent="0.3">
      <c r="A257">
        <v>1</v>
      </c>
      <c r="B257" t="s">
        <v>14</v>
      </c>
      <c r="C257">
        <v>17.399999999999999</v>
      </c>
      <c r="D257">
        <v>66.39</v>
      </c>
      <c r="E257">
        <v>56.6</v>
      </c>
      <c r="F257">
        <f t="shared" si="13"/>
        <v>9.7899999999999991</v>
      </c>
      <c r="G257">
        <v>12009</v>
      </c>
      <c r="H257">
        <v>1.05</v>
      </c>
      <c r="I257">
        <v>0.92</v>
      </c>
      <c r="J257" s="4">
        <f t="shared" si="14"/>
        <v>0.9850000000000001</v>
      </c>
      <c r="L257" s="4">
        <f t="shared" si="12"/>
        <v>7.6697496231011737</v>
      </c>
    </row>
    <row r="258" spans="1:12" x14ac:dyDescent="0.3">
      <c r="A258">
        <v>2</v>
      </c>
      <c r="B258" t="s">
        <v>11</v>
      </c>
      <c r="C258">
        <v>17.5</v>
      </c>
      <c r="D258">
        <v>66.63</v>
      </c>
      <c r="E258">
        <v>57.83</v>
      </c>
      <c r="F258">
        <f t="shared" si="13"/>
        <v>8.7999999999999972</v>
      </c>
      <c r="G258">
        <v>12009</v>
      </c>
      <c r="H258">
        <v>1.05</v>
      </c>
      <c r="I258">
        <v>0.92</v>
      </c>
      <c r="J258" s="4">
        <f t="shared" si="14"/>
        <v>0.9850000000000001</v>
      </c>
      <c r="L258" s="4">
        <f t="shared" si="12"/>
        <v>6.8547617819305495</v>
      </c>
    </row>
    <row r="259" spans="1:12" x14ac:dyDescent="0.3">
      <c r="A259">
        <v>2</v>
      </c>
      <c r="B259" t="s">
        <v>12</v>
      </c>
      <c r="C259">
        <v>17.399999999999999</v>
      </c>
      <c r="D259">
        <v>68.260000000000005</v>
      </c>
      <c r="E259">
        <v>59.98</v>
      </c>
      <c r="F259">
        <f t="shared" si="13"/>
        <v>8.2800000000000082</v>
      </c>
      <c r="G259">
        <v>12009</v>
      </c>
      <c r="H259">
        <v>1.05</v>
      </c>
      <c r="I259">
        <v>0.92</v>
      </c>
      <c r="J259" s="4">
        <f t="shared" si="14"/>
        <v>0.9850000000000001</v>
      </c>
      <c r="L259" s="4">
        <f t="shared" si="12"/>
        <v>6.4867749621325617</v>
      </c>
    </row>
    <row r="260" spans="1:12" x14ac:dyDescent="0.3">
      <c r="A260">
        <v>2</v>
      </c>
      <c r="B260" t="s">
        <v>13</v>
      </c>
      <c r="C260">
        <v>17.3</v>
      </c>
      <c r="D260">
        <v>68.75</v>
      </c>
      <c r="E260">
        <v>60.03</v>
      </c>
      <c r="F260">
        <f t="shared" si="13"/>
        <v>8.7199999999999989</v>
      </c>
      <c r="G260">
        <v>12009</v>
      </c>
      <c r="H260">
        <v>1.05</v>
      </c>
      <c r="I260">
        <v>0.92</v>
      </c>
      <c r="J260" s="4">
        <f t="shared" si="14"/>
        <v>0.9850000000000001</v>
      </c>
      <c r="L260" s="4">
        <f t="shared" si="12"/>
        <v>6.8709711503061071</v>
      </c>
    </row>
    <row r="261" spans="1:12" x14ac:dyDescent="0.3">
      <c r="A261">
        <v>2</v>
      </c>
      <c r="B261" t="s">
        <v>14</v>
      </c>
      <c r="C261">
        <v>17.2</v>
      </c>
      <c r="D261">
        <v>68.36</v>
      </c>
      <c r="E261">
        <v>59.42</v>
      </c>
      <c r="F261">
        <f t="shared" si="13"/>
        <v>8.9399999999999977</v>
      </c>
      <c r="G261">
        <v>12009</v>
      </c>
      <c r="H261">
        <v>1.05</v>
      </c>
      <c r="I261">
        <v>0.92</v>
      </c>
      <c r="J261" s="4">
        <f t="shared" si="14"/>
        <v>0.9850000000000001</v>
      </c>
      <c r="L261" s="4">
        <f t="shared" si="12"/>
        <v>7.0852766965052494</v>
      </c>
    </row>
    <row r="262" spans="1:12" x14ac:dyDescent="0.3">
      <c r="A262">
        <v>3</v>
      </c>
      <c r="B262" t="s">
        <v>11</v>
      </c>
      <c r="C262">
        <v>17.3</v>
      </c>
      <c r="D262">
        <v>62.88</v>
      </c>
      <c r="E262">
        <v>56.95</v>
      </c>
      <c r="F262">
        <f t="shared" si="13"/>
        <v>5.93</v>
      </c>
      <c r="G262">
        <v>12009</v>
      </c>
      <c r="H262">
        <v>1.05</v>
      </c>
      <c r="I262">
        <v>0.92</v>
      </c>
      <c r="J262" s="4">
        <f t="shared" si="14"/>
        <v>0.9850000000000001</v>
      </c>
      <c r="L262" s="4">
        <f t="shared" si="12"/>
        <v>4.6725755643710123</v>
      </c>
    </row>
    <row r="263" spans="1:12" x14ac:dyDescent="0.3">
      <c r="A263">
        <v>3</v>
      </c>
      <c r="B263" t="s">
        <v>12</v>
      </c>
      <c r="C263">
        <v>17.399999999999999</v>
      </c>
      <c r="D263">
        <v>64.040000000000006</v>
      </c>
      <c r="E263">
        <v>58.28</v>
      </c>
      <c r="F263">
        <f t="shared" si="13"/>
        <v>5.7600000000000051</v>
      </c>
      <c r="G263">
        <v>12009</v>
      </c>
      <c r="H263">
        <v>1.05</v>
      </c>
      <c r="I263">
        <v>0.92</v>
      </c>
      <c r="J263" s="4">
        <f t="shared" si="14"/>
        <v>0.9850000000000001</v>
      </c>
      <c r="L263" s="4">
        <f t="shared" si="12"/>
        <v>4.5125391040922178</v>
      </c>
    </row>
    <row r="264" spans="1:12" x14ac:dyDescent="0.3">
      <c r="A264">
        <v>3</v>
      </c>
      <c r="B264" t="s">
        <v>13</v>
      </c>
      <c r="C264">
        <v>17.600000000000001</v>
      </c>
      <c r="D264">
        <v>63.05</v>
      </c>
      <c r="E264">
        <v>56.63</v>
      </c>
      <c r="F264">
        <f t="shared" si="13"/>
        <v>6.4199999999999946</v>
      </c>
      <c r="G264">
        <v>12009</v>
      </c>
      <c r="H264">
        <v>1.05</v>
      </c>
      <c r="I264">
        <v>0.92</v>
      </c>
      <c r="J264" s="4">
        <f t="shared" si="14"/>
        <v>0.9850000000000001</v>
      </c>
      <c r="L264" s="4">
        <f t="shared" si="12"/>
        <v>4.9724463210220602</v>
      </c>
    </row>
    <row r="265" spans="1:12" x14ac:dyDescent="0.3">
      <c r="A265">
        <v>3</v>
      </c>
      <c r="B265" t="s">
        <v>14</v>
      </c>
      <c r="C265">
        <v>16.8</v>
      </c>
      <c r="D265">
        <v>65.64</v>
      </c>
      <c r="E265">
        <v>60.24</v>
      </c>
      <c r="F265">
        <f t="shared" si="13"/>
        <v>5.3999999999999986</v>
      </c>
      <c r="G265">
        <v>12009</v>
      </c>
      <c r="H265">
        <v>1.05</v>
      </c>
      <c r="I265">
        <v>0.92</v>
      </c>
      <c r="J265" s="4">
        <f t="shared" si="14"/>
        <v>0.9850000000000001</v>
      </c>
      <c r="L265" s="4">
        <f t="shared" si="12"/>
        <v>4.3815948890181069</v>
      </c>
    </row>
    <row r="266" spans="1:12" x14ac:dyDescent="0.3">
      <c r="A266">
        <v>4</v>
      </c>
      <c r="B266" t="s">
        <v>11</v>
      </c>
      <c r="C266">
        <v>17.2</v>
      </c>
      <c r="D266">
        <v>61.1</v>
      </c>
      <c r="E266">
        <v>56.89</v>
      </c>
      <c r="F266">
        <f t="shared" si="13"/>
        <v>4.2100000000000009</v>
      </c>
      <c r="G266">
        <v>12009</v>
      </c>
      <c r="H266">
        <v>1.05</v>
      </c>
      <c r="I266">
        <v>0.92</v>
      </c>
      <c r="J266" s="4">
        <f t="shared" si="14"/>
        <v>0.9850000000000001</v>
      </c>
      <c r="L266" s="4">
        <f t="shared" si="12"/>
        <v>3.3365788470119813</v>
      </c>
    </row>
    <row r="267" spans="1:12" x14ac:dyDescent="0.3">
      <c r="A267">
        <v>4</v>
      </c>
      <c r="B267" t="s">
        <v>12</v>
      </c>
      <c r="C267">
        <v>17.399999999999999</v>
      </c>
      <c r="D267">
        <v>60.64</v>
      </c>
      <c r="E267">
        <v>58.8</v>
      </c>
      <c r="F267">
        <f t="shared" si="13"/>
        <v>1.8400000000000034</v>
      </c>
      <c r="G267">
        <v>12009</v>
      </c>
      <c r="H267">
        <v>1.05</v>
      </c>
      <c r="I267">
        <v>0.92</v>
      </c>
      <c r="J267" s="4">
        <f t="shared" si="14"/>
        <v>0.9850000000000001</v>
      </c>
      <c r="L267" s="4">
        <f t="shared" si="12"/>
        <v>1.4415055471405707</v>
      </c>
    </row>
    <row r="268" spans="1:12" x14ac:dyDescent="0.3">
      <c r="A268">
        <v>4</v>
      </c>
      <c r="B268" t="s">
        <v>13</v>
      </c>
      <c r="C268">
        <v>17</v>
      </c>
      <c r="D268">
        <v>65.239999999999995</v>
      </c>
      <c r="E268">
        <v>61.36</v>
      </c>
      <c r="F268">
        <f t="shared" si="13"/>
        <v>3.8799999999999955</v>
      </c>
      <c r="G268">
        <v>12009</v>
      </c>
      <c r="H268">
        <v>1.05</v>
      </c>
      <c r="I268">
        <v>0.92</v>
      </c>
      <c r="J268" s="4">
        <f t="shared" si="14"/>
        <v>0.9850000000000001</v>
      </c>
      <c r="L268" s="4">
        <f t="shared" si="12"/>
        <v>3.1112187499537698</v>
      </c>
    </row>
    <row r="269" spans="1:12" x14ac:dyDescent="0.3">
      <c r="A269">
        <v>4</v>
      </c>
      <c r="B269" t="s">
        <v>14</v>
      </c>
      <c r="C269">
        <v>17.3</v>
      </c>
      <c r="D269">
        <v>60.92</v>
      </c>
      <c r="E269">
        <v>56.86</v>
      </c>
      <c r="F269">
        <f t="shared" si="13"/>
        <v>4.0600000000000023</v>
      </c>
      <c r="G269">
        <v>12009</v>
      </c>
      <c r="H269">
        <v>1.05</v>
      </c>
      <c r="I269">
        <v>0.92</v>
      </c>
      <c r="J269" s="4">
        <f t="shared" si="14"/>
        <v>0.9850000000000001</v>
      </c>
      <c r="L269" s="4">
        <f t="shared" si="12"/>
        <v>3.1990989530094973</v>
      </c>
    </row>
    <row r="270" spans="1:12" x14ac:dyDescent="0.3">
      <c r="A270">
        <v>1</v>
      </c>
      <c r="B270" t="s">
        <v>11</v>
      </c>
      <c r="C270">
        <v>17.100000000000001</v>
      </c>
      <c r="D270">
        <v>84.45</v>
      </c>
      <c r="E270">
        <v>58.53</v>
      </c>
      <c r="F270">
        <f t="shared" si="13"/>
        <v>25.92</v>
      </c>
      <c r="G270">
        <v>12638</v>
      </c>
      <c r="H270">
        <v>2.04</v>
      </c>
      <c r="I270">
        <v>1.9</v>
      </c>
      <c r="J270" s="4">
        <f t="shared" si="14"/>
        <v>1.97</v>
      </c>
      <c r="L270" s="4">
        <f t="shared" si="12"/>
        <v>19.634286499324404</v>
      </c>
    </row>
    <row r="271" spans="1:12" x14ac:dyDescent="0.3">
      <c r="A271">
        <v>1</v>
      </c>
      <c r="B271" t="s">
        <v>12</v>
      </c>
      <c r="C271">
        <v>17.3</v>
      </c>
      <c r="D271">
        <v>80.8</v>
      </c>
      <c r="E271">
        <v>56.01</v>
      </c>
      <c r="F271">
        <f t="shared" si="13"/>
        <v>24.79</v>
      </c>
      <c r="G271">
        <v>12638</v>
      </c>
      <c r="H271">
        <v>2.04</v>
      </c>
      <c r="I271">
        <v>1.9</v>
      </c>
      <c r="J271" s="4">
        <f t="shared" si="14"/>
        <v>1.97</v>
      </c>
      <c r="L271" s="4">
        <f t="shared" si="12"/>
        <v>18.561226083908931</v>
      </c>
    </row>
    <row r="272" spans="1:12" x14ac:dyDescent="0.3">
      <c r="A272">
        <v>1</v>
      </c>
      <c r="B272" t="s">
        <v>13</v>
      </c>
      <c r="C272">
        <v>17.100000000000001</v>
      </c>
      <c r="D272">
        <v>83.83</v>
      </c>
      <c r="E272">
        <v>58.55</v>
      </c>
      <c r="F272">
        <f t="shared" si="13"/>
        <v>25.28</v>
      </c>
      <c r="G272">
        <v>12638</v>
      </c>
      <c r="H272">
        <v>2.04</v>
      </c>
      <c r="I272">
        <v>1.9</v>
      </c>
      <c r="J272" s="4">
        <f t="shared" si="14"/>
        <v>1.97</v>
      </c>
      <c r="L272" s="4">
        <f t="shared" si="12"/>
        <v>19.149489301810217</v>
      </c>
    </row>
    <row r="273" spans="1:12" x14ac:dyDescent="0.3">
      <c r="A273">
        <v>1</v>
      </c>
      <c r="B273" t="s">
        <v>14</v>
      </c>
      <c r="C273">
        <v>17.399999999999999</v>
      </c>
      <c r="D273">
        <v>78.75</v>
      </c>
      <c r="E273">
        <v>56.6</v>
      </c>
      <c r="F273">
        <f t="shared" si="13"/>
        <v>22.15</v>
      </c>
      <c r="G273">
        <v>12638</v>
      </c>
      <c r="H273">
        <v>2.04</v>
      </c>
      <c r="I273">
        <v>1.9</v>
      </c>
      <c r="J273" s="4">
        <f t="shared" si="14"/>
        <v>1.97</v>
      </c>
      <c r="L273" s="4">
        <f t="shared" si="12"/>
        <v>16.489243042067116</v>
      </c>
    </row>
    <row r="274" spans="1:12" x14ac:dyDescent="0.3">
      <c r="A274">
        <v>2</v>
      </c>
      <c r="B274" t="s">
        <v>11</v>
      </c>
      <c r="C274">
        <v>17.5</v>
      </c>
      <c r="D274">
        <v>78.010000000000005</v>
      </c>
      <c r="E274">
        <v>57.83</v>
      </c>
      <c r="F274">
        <f t="shared" si="13"/>
        <v>20.180000000000007</v>
      </c>
      <c r="G274">
        <v>12638</v>
      </c>
      <c r="H274">
        <v>2.04</v>
      </c>
      <c r="I274">
        <v>1.9</v>
      </c>
      <c r="J274" s="4">
        <f t="shared" si="14"/>
        <v>1.97</v>
      </c>
      <c r="L274" s="4">
        <f t="shared" si="12"/>
        <v>14.936861368196361</v>
      </c>
    </row>
    <row r="275" spans="1:12" x14ac:dyDescent="0.3">
      <c r="A275">
        <v>2</v>
      </c>
      <c r="B275" t="s">
        <v>12</v>
      </c>
      <c r="C275">
        <v>17.399999999999999</v>
      </c>
      <c r="D275">
        <v>78.900000000000006</v>
      </c>
      <c r="E275">
        <v>59.98</v>
      </c>
      <c r="F275">
        <f t="shared" si="13"/>
        <v>18.920000000000009</v>
      </c>
      <c r="G275">
        <v>12638</v>
      </c>
      <c r="H275">
        <v>2.04</v>
      </c>
      <c r="I275">
        <v>1.9</v>
      </c>
      <c r="J275" s="4">
        <f t="shared" si="14"/>
        <v>1.97</v>
      </c>
      <c r="L275" s="4">
        <f t="shared" si="12"/>
        <v>14.084716855797295</v>
      </c>
    </row>
    <row r="276" spans="1:12" x14ac:dyDescent="0.3">
      <c r="A276">
        <v>2</v>
      </c>
      <c r="B276" t="s">
        <v>13</v>
      </c>
      <c r="C276">
        <v>17.3</v>
      </c>
      <c r="D276">
        <v>80.27</v>
      </c>
      <c r="E276">
        <v>60.03</v>
      </c>
      <c r="F276">
        <f t="shared" si="13"/>
        <v>20.239999999999995</v>
      </c>
      <c r="G276">
        <v>12638</v>
      </c>
      <c r="H276">
        <v>2.04</v>
      </c>
      <c r="I276">
        <v>1.9</v>
      </c>
      <c r="J276" s="4">
        <f t="shared" si="14"/>
        <v>1.97</v>
      </c>
      <c r="L276" s="4">
        <f t="shared" si="12"/>
        <v>15.154466153219712</v>
      </c>
    </row>
    <row r="277" spans="1:12" x14ac:dyDescent="0.3">
      <c r="A277">
        <v>2</v>
      </c>
      <c r="B277" t="s">
        <v>14</v>
      </c>
      <c r="C277">
        <v>17.2</v>
      </c>
      <c r="D277">
        <v>79.91</v>
      </c>
      <c r="E277">
        <v>59.42</v>
      </c>
      <c r="F277">
        <f t="shared" si="13"/>
        <v>20.489999999999995</v>
      </c>
      <c r="G277">
        <v>12638</v>
      </c>
      <c r="H277">
        <v>2.04</v>
      </c>
      <c r="I277">
        <v>1.9</v>
      </c>
      <c r="J277" s="4">
        <f t="shared" si="14"/>
        <v>1.97</v>
      </c>
      <c r="L277" s="4">
        <f t="shared" si="12"/>
        <v>15.430846408777416</v>
      </c>
    </row>
    <row r="278" spans="1:12" x14ac:dyDescent="0.3">
      <c r="A278">
        <v>3</v>
      </c>
      <c r="B278" t="s">
        <v>11</v>
      </c>
      <c r="C278">
        <v>17.3</v>
      </c>
      <c r="D278">
        <v>70.959999999999994</v>
      </c>
      <c r="E278">
        <v>56.95</v>
      </c>
      <c r="F278">
        <f t="shared" si="13"/>
        <v>14.009999999999991</v>
      </c>
      <c r="G278">
        <v>12638</v>
      </c>
      <c r="H278">
        <v>2.04</v>
      </c>
      <c r="I278">
        <v>1.9</v>
      </c>
      <c r="J278" s="4">
        <f t="shared" si="14"/>
        <v>1.97</v>
      </c>
      <c r="L278" s="4">
        <f t="shared" si="12"/>
        <v>10.489825632737555</v>
      </c>
    </row>
    <row r="279" spans="1:12" x14ac:dyDescent="0.3">
      <c r="A279">
        <v>3</v>
      </c>
      <c r="B279" t="s">
        <v>12</v>
      </c>
      <c r="C279">
        <v>17.399999999999999</v>
      </c>
      <c r="D279">
        <v>71.81</v>
      </c>
      <c r="E279">
        <v>58.28</v>
      </c>
      <c r="F279">
        <f t="shared" si="13"/>
        <v>13.530000000000001</v>
      </c>
      <c r="G279">
        <v>12638</v>
      </c>
      <c r="H279">
        <v>2.04</v>
      </c>
      <c r="I279">
        <v>1.9</v>
      </c>
      <c r="J279" s="4">
        <f t="shared" si="14"/>
        <v>1.97</v>
      </c>
      <c r="L279" s="4">
        <f t="shared" si="12"/>
        <v>10.072210309668991</v>
      </c>
    </row>
    <row r="280" spans="1:12" x14ac:dyDescent="0.3">
      <c r="A280">
        <v>3</v>
      </c>
      <c r="B280" t="s">
        <v>13</v>
      </c>
      <c r="C280">
        <v>17.600000000000001</v>
      </c>
      <c r="D280">
        <v>71.77</v>
      </c>
      <c r="E280">
        <v>56.63</v>
      </c>
      <c r="F280">
        <f t="shared" si="13"/>
        <v>15.139999999999993</v>
      </c>
      <c r="G280">
        <v>12638</v>
      </c>
      <c r="H280">
        <v>2.04</v>
      </c>
      <c r="I280">
        <v>1.9</v>
      </c>
      <c r="J280" s="4">
        <f t="shared" si="14"/>
        <v>1.97</v>
      </c>
      <c r="L280" s="4">
        <f t="shared" si="12"/>
        <v>11.142674507567186</v>
      </c>
    </row>
    <row r="281" spans="1:12" x14ac:dyDescent="0.3">
      <c r="A281">
        <v>3</v>
      </c>
      <c r="B281" t="s">
        <v>14</v>
      </c>
      <c r="C281">
        <v>16.8</v>
      </c>
      <c r="D281">
        <v>73.05</v>
      </c>
      <c r="E281">
        <v>60.24</v>
      </c>
      <c r="F281">
        <f t="shared" si="13"/>
        <v>12.809999999999995</v>
      </c>
      <c r="G281">
        <v>12638</v>
      </c>
      <c r="H281">
        <v>2.04</v>
      </c>
      <c r="I281">
        <v>1.9</v>
      </c>
      <c r="J281" s="4">
        <f t="shared" si="14"/>
        <v>1.97</v>
      </c>
      <c r="L281" s="4">
        <f t="shared" si="12"/>
        <v>9.8767960298250745</v>
      </c>
    </row>
    <row r="282" spans="1:12" x14ac:dyDescent="0.3">
      <c r="A282">
        <v>4</v>
      </c>
      <c r="B282" t="s">
        <v>11</v>
      </c>
      <c r="C282">
        <v>17.2</v>
      </c>
      <c r="D282">
        <v>66.56</v>
      </c>
      <c r="E282">
        <v>56.89</v>
      </c>
      <c r="F282">
        <f t="shared" si="13"/>
        <v>9.6700000000000017</v>
      </c>
      <c r="G282">
        <v>12638</v>
      </c>
      <c r="H282">
        <v>2.04</v>
      </c>
      <c r="I282">
        <v>1.9</v>
      </c>
      <c r="J282" s="4">
        <f t="shared" si="14"/>
        <v>1.97</v>
      </c>
      <c r="L282" s="4">
        <f t="shared" si="12"/>
        <v>7.2823955477246312</v>
      </c>
    </row>
    <row r="283" spans="1:12" x14ac:dyDescent="0.3">
      <c r="A283">
        <v>4</v>
      </c>
      <c r="B283" t="s">
        <v>12</v>
      </c>
      <c r="C283">
        <v>17.399999999999999</v>
      </c>
      <c r="D283">
        <v>66.12</v>
      </c>
      <c r="E283">
        <v>56.8</v>
      </c>
      <c r="F283">
        <f t="shared" si="13"/>
        <v>9.3200000000000074</v>
      </c>
      <c r="G283">
        <v>12638</v>
      </c>
      <c r="H283">
        <v>2.04</v>
      </c>
      <c r="I283">
        <v>1.9</v>
      </c>
      <c r="J283" s="4">
        <f t="shared" si="14"/>
        <v>1.97</v>
      </c>
      <c r="L283" s="4">
        <f t="shared" si="12"/>
        <v>6.9381374786485628</v>
      </c>
    </row>
    <row r="284" spans="1:12" x14ac:dyDescent="0.3">
      <c r="A284">
        <v>4</v>
      </c>
      <c r="B284" t="s">
        <v>13</v>
      </c>
      <c r="C284">
        <v>17</v>
      </c>
      <c r="D284">
        <v>70.41</v>
      </c>
      <c r="E284">
        <v>61.36</v>
      </c>
      <c r="F284">
        <f t="shared" si="13"/>
        <v>9.0499999999999972</v>
      </c>
      <c r="G284">
        <v>12638</v>
      </c>
      <c r="H284">
        <v>2.04</v>
      </c>
      <c r="I284">
        <v>1.9</v>
      </c>
      <c r="J284" s="4">
        <f t="shared" si="14"/>
        <v>1.97</v>
      </c>
      <c r="L284" s="4">
        <f t="shared" si="12"/>
        <v>6.8956608732819236</v>
      </c>
    </row>
    <row r="285" spans="1:12" x14ac:dyDescent="0.3">
      <c r="A285">
        <v>4</v>
      </c>
      <c r="B285" t="s">
        <v>14</v>
      </c>
      <c r="C285">
        <v>17.3</v>
      </c>
      <c r="D285">
        <v>66.25</v>
      </c>
      <c r="E285">
        <v>56.86</v>
      </c>
      <c r="F285">
        <f t="shared" si="13"/>
        <v>9.39</v>
      </c>
      <c r="G285">
        <v>12638</v>
      </c>
      <c r="H285">
        <v>2.04</v>
      </c>
      <c r="I285">
        <v>1.9</v>
      </c>
      <c r="J285" s="4">
        <f t="shared" si="14"/>
        <v>1.97</v>
      </c>
      <c r="L285" s="4">
        <f t="shared" si="12"/>
        <v>7.0306540108069733</v>
      </c>
    </row>
    <row r="286" spans="1:12" x14ac:dyDescent="0.3">
      <c r="A286">
        <v>1</v>
      </c>
      <c r="B286" t="s">
        <v>11</v>
      </c>
      <c r="C286">
        <v>17.100000000000001</v>
      </c>
      <c r="D286">
        <v>72.33</v>
      </c>
      <c r="E286">
        <v>58.53</v>
      </c>
      <c r="F286">
        <f t="shared" si="13"/>
        <v>13.799999999999997</v>
      </c>
      <c r="G286">
        <v>4450</v>
      </c>
      <c r="H286">
        <v>3.11</v>
      </c>
      <c r="I286">
        <v>2.96</v>
      </c>
      <c r="J286" s="4">
        <f t="shared" si="14"/>
        <v>3.0350000000000001</v>
      </c>
      <c r="L286" s="4">
        <f t="shared" si="12"/>
        <v>29.687768382774763</v>
      </c>
    </row>
    <row r="287" spans="1:12" x14ac:dyDescent="0.3">
      <c r="A287">
        <v>1</v>
      </c>
      <c r="B287" t="s">
        <v>12</v>
      </c>
      <c r="C287">
        <v>17.3</v>
      </c>
      <c r="D287">
        <v>69.23</v>
      </c>
      <c r="E287">
        <v>58.01</v>
      </c>
      <c r="F287">
        <f t="shared" si="13"/>
        <v>11.220000000000006</v>
      </c>
      <c r="G287">
        <v>4450</v>
      </c>
      <c r="H287">
        <v>3.11</v>
      </c>
      <c r="I287">
        <v>2.96</v>
      </c>
      <c r="J287" s="4">
        <f t="shared" si="14"/>
        <v>3.0350000000000001</v>
      </c>
      <c r="L287" s="4">
        <f t="shared" si="12"/>
        <v>23.858400843829834</v>
      </c>
    </row>
    <row r="288" spans="1:12" x14ac:dyDescent="0.3">
      <c r="A288">
        <v>1</v>
      </c>
      <c r="B288" t="s">
        <v>13</v>
      </c>
      <c r="C288">
        <v>17.100000000000001</v>
      </c>
      <c r="D288">
        <v>71.930000000000007</v>
      </c>
      <c r="E288">
        <v>58.55</v>
      </c>
      <c r="F288">
        <f t="shared" si="13"/>
        <v>13.38000000000001</v>
      </c>
      <c r="G288">
        <v>4450</v>
      </c>
      <c r="H288">
        <v>3.11</v>
      </c>
      <c r="I288">
        <v>2.96</v>
      </c>
      <c r="J288" s="4">
        <f t="shared" si="14"/>
        <v>3.0350000000000001</v>
      </c>
      <c r="L288" s="4">
        <f t="shared" si="12"/>
        <v>28.784227605907727</v>
      </c>
    </row>
    <row r="289" spans="1:12" x14ac:dyDescent="0.3">
      <c r="A289">
        <v>1</v>
      </c>
      <c r="B289" t="s">
        <v>14</v>
      </c>
      <c r="C289">
        <v>17.399999999999999</v>
      </c>
      <c r="D289">
        <v>68.25</v>
      </c>
      <c r="E289">
        <v>56.6</v>
      </c>
      <c r="F289">
        <f t="shared" si="13"/>
        <v>11.649999999999999</v>
      </c>
      <c r="G289">
        <v>4450</v>
      </c>
      <c r="H289">
        <v>3.11</v>
      </c>
      <c r="I289">
        <v>2.96</v>
      </c>
      <c r="J289" s="4">
        <f t="shared" si="14"/>
        <v>3.0350000000000001</v>
      </c>
      <c r="L289" s="4">
        <f t="shared" si="12"/>
        <v>24.630388049202381</v>
      </c>
    </row>
    <row r="290" spans="1:12" x14ac:dyDescent="0.3">
      <c r="A290">
        <v>2</v>
      </c>
      <c r="B290" t="s">
        <v>11</v>
      </c>
      <c r="C290">
        <v>17.5</v>
      </c>
      <c r="D290">
        <v>68.41</v>
      </c>
      <c r="E290">
        <v>57.83</v>
      </c>
      <c r="F290">
        <f t="shared" si="13"/>
        <v>10.579999999999998</v>
      </c>
      <c r="G290">
        <v>4450</v>
      </c>
      <c r="H290">
        <v>3.11</v>
      </c>
      <c r="I290">
        <v>2.96</v>
      </c>
      <c r="J290" s="4">
        <f t="shared" si="14"/>
        <v>3.0350000000000001</v>
      </c>
      <c r="L290" s="4">
        <f t="shared" si="12"/>
        <v>22.240379628467267</v>
      </c>
    </row>
    <row r="291" spans="1:12" x14ac:dyDescent="0.3">
      <c r="A291">
        <v>2</v>
      </c>
      <c r="B291" t="s">
        <v>12</v>
      </c>
      <c r="C291">
        <v>17.399999999999999</v>
      </c>
      <c r="D291">
        <v>69.92</v>
      </c>
      <c r="E291">
        <v>59.98</v>
      </c>
      <c r="F291">
        <f t="shared" si="13"/>
        <v>9.9400000000000048</v>
      </c>
      <c r="G291">
        <v>4450</v>
      </c>
      <c r="H291">
        <v>3.11</v>
      </c>
      <c r="I291">
        <v>2.96</v>
      </c>
      <c r="J291" s="4">
        <f t="shared" si="14"/>
        <v>3.0350000000000001</v>
      </c>
      <c r="L291" s="4">
        <f t="shared" si="12"/>
        <v>21.015112206787276</v>
      </c>
    </row>
    <row r="292" spans="1:12" x14ac:dyDescent="0.3">
      <c r="A292">
        <v>2</v>
      </c>
      <c r="B292" t="s">
        <v>13</v>
      </c>
      <c r="C292">
        <v>17.3</v>
      </c>
      <c r="D292">
        <v>70.47</v>
      </c>
      <c r="E292">
        <v>60.03</v>
      </c>
      <c r="F292">
        <f t="shared" si="13"/>
        <v>10.439999999999998</v>
      </c>
      <c r="G292">
        <v>4450</v>
      </c>
      <c r="H292">
        <v>3.11</v>
      </c>
      <c r="I292">
        <v>2.96</v>
      </c>
      <c r="J292" s="4">
        <f t="shared" si="14"/>
        <v>3.0350000000000001</v>
      </c>
      <c r="L292" s="4">
        <f t="shared" si="12"/>
        <v>22.199795437574274</v>
      </c>
    </row>
    <row r="293" spans="1:12" x14ac:dyDescent="0.3">
      <c r="A293">
        <v>2</v>
      </c>
      <c r="B293" t="s">
        <v>14</v>
      </c>
      <c r="C293">
        <v>17.2</v>
      </c>
      <c r="D293">
        <v>70.19</v>
      </c>
      <c r="E293">
        <v>59.42</v>
      </c>
      <c r="F293">
        <f t="shared" si="13"/>
        <v>10.769999999999996</v>
      </c>
      <c r="G293">
        <v>4450</v>
      </c>
      <c r="H293">
        <v>3.11</v>
      </c>
      <c r="I293">
        <v>2.96</v>
      </c>
      <c r="J293" s="4">
        <f t="shared" si="14"/>
        <v>3.0350000000000001</v>
      </c>
      <c r="L293" s="4">
        <f t="shared" si="12"/>
        <v>23.034661441483312</v>
      </c>
    </row>
    <row r="294" spans="1:12" x14ac:dyDescent="0.3">
      <c r="A294">
        <v>3</v>
      </c>
      <c r="B294" t="s">
        <v>11</v>
      </c>
      <c r="C294">
        <v>17.3</v>
      </c>
      <c r="D294">
        <v>64.14</v>
      </c>
      <c r="E294">
        <v>56.95</v>
      </c>
      <c r="F294">
        <f t="shared" si="13"/>
        <v>7.1899999999999977</v>
      </c>
      <c r="G294">
        <v>4450</v>
      </c>
      <c r="H294">
        <v>3.11</v>
      </c>
      <c r="I294">
        <v>2.96</v>
      </c>
      <c r="J294" s="4">
        <f t="shared" si="14"/>
        <v>3.0350000000000001</v>
      </c>
      <c r="L294" s="4">
        <f t="shared" si="12"/>
        <v>15.288939578176148</v>
      </c>
    </row>
    <row r="295" spans="1:12" x14ac:dyDescent="0.3">
      <c r="A295">
        <v>3</v>
      </c>
      <c r="B295" t="s">
        <v>12</v>
      </c>
      <c r="C295">
        <v>17.399999999999999</v>
      </c>
      <c r="D295">
        <v>65.319999999999993</v>
      </c>
      <c r="E295">
        <v>58.28</v>
      </c>
      <c r="F295">
        <f t="shared" si="13"/>
        <v>7.039999999999992</v>
      </c>
      <c r="G295">
        <v>4450</v>
      </c>
      <c r="H295">
        <v>3.11</v>
      </c>
      <c r="I295">
        <v>2.96</v>
      </c>
      <c r="J295" s="4">
        <f t="shared" si="14"/>
        <v>3.0350000000000001</v>
      </c>
      <c r="L295" s="4">
        <f t="shared" si="12"/>
        <v>14.883942649475072</v>
      </c>
    </row>
    <row r="296" spans="1:12" x14ac:dyDescent="0.3">
      <c r="A296">
        <v>3</v>
      </c>
      <c r="B296" t="s">
        <v>13</v>
      </c>
      <c r="C296">
        <v>17.600000000000001</v>
      </c>
      <c r="D296">
        <v>64.34</v>
      </c>
      <c r="E296">
        <v>56.63</v>
      </c>
      <c r="F296">
        <f t="shared" si="13"/>
        <v>7.7100000000000009</v>
      </c>
      <c r="G296">
        <v>4450</v>
      </c>
      <c r="H296">
        <v>3.11</v>
      </c>
      <c r="I296">
        <v>2.96</v>
      </c>
      <c r="J296" s="4">
        <f t="shared" si="14"/>
        <v>3.0350000000000001</v>
      </c>
      <c r="L296" s="4">
        <f t="shared" si="12"/>
        <v>16.115221802344401</v>
      </c>
    </row>
    <row r="297" spans="1:12" x14ac:dyDescent="0.3">
      <c r="A297">
        <v>3</v>
      </c>
      <c r="B297" t="s">
        <v>14</v>
      </c>
      <c r="C297">
        <v>16.8</v>
      </c>
      <c r="D297">
        <v>66.86</v>
      </c>
      <c r="E297">
        <v>60.24</v>
      </c>
      <c r="F297">
        <f t="shared" si="13"/>
        <v>6.6199999999999974</v>
      </c>
      <c r="G297">
        <v>4450</v>
      </c>
      <c r="H297">
        <v>3.11</v>
      </c>
      <c r="I297">
        <v>2.96</v>
      </c>
      <c r="J297" s="4">
        <f t="shared" si="14"/>
        <v>3.0350000000000001</v>
      </c>
      <c r="L297" s="4">
        <f t="shared" si="12"/>
        <v>14.495836596216648</v>
      </c>
    </row>
    <row r="298" spans="1:12" x14ac:dyDescent="0.3">
      <c r="A298">
        <v>4</v>
      </c>
      <c r="B298" t="s">
        <v>11</v>
      </c>
      <c r="C298">
        <v>17.2</v>
      </c>
      <c r="D298">
        <v>61.85</v>
      </c>
      <c r="E298">
        <v>56.89</v>
      </c>
      <c r="F298">
        <f t="shared" si="13"/>
        <v>4.9600000000000009</v>
      </c>
      <c r="G298">
        <v>4450</v>
      </c>
      <c r="H298">
        <v>3.11</v>
      </c>
      <c r="I298">
        <v>2.96</v>
      </c>
      <c r="J298" s="4">
        <f t="shared" si="14"/>
        <v>3.0350000000000001</v>
      </c>
      <c r="L298" s="4">
        <f t="shared" si="12"/>
        <v>10.608349187535497</v>
      </c>
    </row>
    <row r="299" spans="1:12" x14ac:dyDescent="0.3">
      <c r="A299">
        <v>4</v>
      </c>
      <c r="B299" t="s">
        <v>12</v>
      </c>
      <c r="C299">
        <v>17.399999999999999</v>
      </c>
      <c r="D299">
        <v>61.51</v>
      </c>
      <c r="E299">
        <v>56.8</v>
      </c>
      <c r="F299">
        <f t="shared" si="13"/>
        <v>4.7100000000000009</v>
      </c>
      <c r="G299">
        <v>4450</v>
      </c>
      <c r="H299">
        <v>3.11</v>
      </c>
      <c r="I299">
        <v>2.96</v>
      </c>
      <c r="J299" s="4">
        <f t="shared" si="14"/>
        <v>3.0350000000000001</v>
      </c>
      <c r="L299" s="4">
        <f t="shared" si="12"/>
        <v>9.957865039634612</v>
      </c>
    </row>
    <row r="300" spans="1:12" x14ac:dyDescent="0.3">
      <c r="A300">
        <v>4</v>
      </c>
      <c r="B300" t="s">
        <v>13</v>
      </c>
      <c r="C300">
        <v>17</v>
      </c>
      <c r="D300">
        <v>66.03</v>
      </c>
      <c r="E300">
        <v>61.36</v>
      </c>
      <c r="F300">
        <f t="shared" si="13"/>
        <v>4.6700000000000017</v>
      </c>
      <c r="G300">
        <v>4450</v>
      </c>
      <c r="H300">
        <v>3.11</v>
      </c>
      <c r="I300">
        <v>2.96</v>
      </c>
      <c r="J300" s="4">
        <f t="shared" si="14"/>
        <v>3.0350000000000001</v>
      </c>
      <c r="L300" s="4">
        <f t="shared" si="12"/>
        <v>10.105610058581608</v>
      </c>
    </row>
    <row r="301" spans="1:12" x14ac:dyDescent="0.3">
      <c r="A301">
        <v>4</v>
      </c>
      <c r="B301" t="s">
        <v>14</v>
      </c>
      <c r="C301">
        <v>17.3</v>
      </c>
      <c r="D301">
        <v>61.67</v>
      </c>
      <c r="E301">
        <v>56.86</v>
      </c>
      <c r="F301">
        <f t="shared" si="13"/>
        <v>4.8100000000000023</v>
      </c>
      <c r="G301">
        <v>4450</v>
      </c>
      <c r="H301">
        <v>3.11</v>
      </c>
      <c r="I301">
        <v>2.96</v>
      </c>
      <c r="J301" s="4">
        <f t="shared" si="14"/>
        <v>3.0350000000000001</v>
      </c>
      <c r="L301" s="4">
        <f t="shared" si="12"/>
        <v>10.228066671909225</v>
      </c>
    </row>
    <row r="302" spans="1:12" x14ac:dyDescent="0.3">
      <c r="A302">
        <v>5</v>
      </c>
      <c r="B302" t="s">
        <v>11</v>
      </c>
      <c r="C302">
        <v>17.7</v>
      </c>
      <c r="D302">
        <v>17.36</v>
      </c>
      <c r="E302">
        <v>11.76</v>
      </c>
      <c r="F302">
        <f t="shared" ref="F302:F338" si="15">D302-E302</f>
        <v>5.6</v>
      </c>
      <c r="G302">
        <v>18000</v>
      </c>
      <c r="H302">
        <v>1.1200000000000001</v>
      </c>
      <c r="I302">
        <v>0.94</v>
      </c>
      <c r="J302" s="4">
        <f t="shared" ref="J302:J338" si="16">(H302+I302)/2</f>
        <v>1.03</v>
      </c>
      <c r="L302" s="4">
        <f t="shared" ref="L302:L317" si="17">F302/1000/PI()/0.0007/C334*100/G302*60*60</f>
        <v>2.8773775022263566</v>
      </c>
    </row>
    <row r="303" spans="1:12" x14ac:dyDescent="0.3">
      <c r="A303">
        <v>5</v>
      </c>
      <c r="B303" t="s">
        <v>12</v>
      </c>
      <c r="C303">
        <v>18.100000000000001</v>
      </c>
      <c r="D303">
        <v>16.78</v>
      </c>
      <c r="E303">
        <v>11.75</v>
      </c>
      <c r="F303">
        <f t="shared" si="15"/>
        <v>5.0300000000000011</v>
      </c>
      <c r="G303">
        <v>18000</v>
      </c>
      <c r="H303">
        <v>1.1200000000000001</v>
      </c>
      <c r="I303">
        <v>0.94</v>
      </c>
      <c r="J303" s="4">
        <f t="shared" si="16"/>
        <v>1.03</v>
      </c>
      <c r="L303" s="4">
        <f t="shared" si="17"/>
        <v>2.5273855209226008</v>
      </c>
    </row>
    <row r="304" spans="1:12" x14ac:dyDescent="0.3">
      <c r="A304">
        <v>5</v>
      </c>
      <c r="B304" t="s">
        <v>13</v>
      </c>
      <c r="C304">
        <v>17.8</v>
      </c>
      <c r="D304">
        <v>16.8</v>
      </c>
      <c r="E304">
        <v>11.75</v>
      </c>
      <c r="F304">
        <f t="shared" si="15"/>
        <v>5.0500000000000007</v>
      </c>
      <c r="G304">
        <v>18000</v>
      </c>
      <c r="H304">
        <v>1.1200000000000001</v>
      </c>
      <c r="I304">
        <v>0.94</v>
      </c>
      <c r="J304" s="4">
        <f t="shared" si="16"/>
        <v>1.03</v>
      </c>
      <c r="L304" s="4">
        <f t="shared" si="17"/>
        <v>2.580200522035542</v>
      </c>
    </row>
    <row r="305" spans="1:12" x14ac:dyDescent="0.3">
      <c r="A305">
        <v>5</v>
      </c>
      <c r="B305" t="s">
        <v>14</v>
      </c>
      <c r="C305">
        <v>17.600000000000001</v>
      </c>
      <c r="D305">
        <v>17.100000000000001</v>
      </c>
      <c r="E305">
        <v>11.75</v>
      </c>
      <c r="F305">
        <f t="shared" si="15"/>
        <v>5.3500000000000014</v>
      </c>
      <c r="G305">
        <v>18000</v>
      </c>
      <c r="H305">
        <v>1.1200000000000001</v>
      </c>
      <c r="I305">
        <v>0.94</v>
      </c>
      <c r="J305" s="4">
        <f t="shared" si="16"/>
        <v>1.03</v>
      </c>
      <c r="L305" s="4">
        <f t="shared" si="17"/>
        <v>2.7645420309793511</v>
      </c>
    </row>
    <row r="306" spans="1:12" x14ac:dyDescent="0.3">
      <c r="A306">
        <v>6</v>
      </c>
      <c r="B306" t="s">
        <v>11</v>
      </c>
      <c r="C306">
        <v>17.7</v>
      </c>
      <c r="D306">
        <v>16.170000000000002</v>
      </c>
      <c r="E306">
        <v>11.78</v>
      </c>
      <c r="F306">
        <f t="shared" si="15"/>
        <v>4.3900000000000023</v>
      </c>
      <c r="G306">
        <v>18000</v>
      </c>
      <c r="H306">
        <v>1.1200000000000001</v>
      </c>
      <c r="I306">
        <v>0.94</v>
      </c>
      <c r="J306" s="4">
        <f t="shared" si="16"/>
        <v>1.03</v>
      </c>
      <c r="L306" s="4">
        <f t="shared" si="17"/>
        <v>2.2556584347810196</v>
      </c>
    </row>
    <row r="307" spans="1:12" x14ac:dyDescent="0.3">
      <c r="A307">
        <v>6</v>
      </c>
      <c r="B307" t="s">
        <v>12</v>
      </c>
      <c r="C307">
        <v>18</v>
      </c>
      <c r="D307">
        <v>15.83</v>
      </c>
      <c r="E307">
        <v>11.72</v>
      </c>
      <c r="F307">
        <f t="shared" si="15"/>
        <v>4.1099999999999994</v>
      </c>
      <c r="G307">
        <v>18000</v>
      </c>
      <c r="H307">
        <v>1.1200000000000001</v>
      </c>
      <c r="I307">
        <v>0.94</v>
      </c>
      <c r="J307" s="4">
        <f t="shared" si="16"/>
        <v>1.03</v>
      </c>
      <c r="L307" s="4">
        <f t="shared" si="17"/>
        <v>2.0765930670085382</v>
      </c>
    </row>
    <row r="308" spans="1:12" x14ac:dyDescent="0.3">
      <c r="A308">
        <v>6</v>
      </c>
      <c r="B308" t="s">
        <v>13</v>
      </c>
      <c r="C308">
        <v>17.600000000000001</v>
      </c>
      <c r="D308">
        <v>15.56</v>
      </c>
      <c r="E308">
        <v>11.7</v>
      </c>
      <c r="F308">
        <f t="shared" si="15"/>
        <v>3.8600000000000012</v>
      </c>
      <c r="G308">
        <v>18000</v>
      </c>
      <c r="H308">
        <v>1.1200000000000001</v>
      </c>
      <c r="I308">
        <v>0.94</v>
      </c>
      <c r="J308" s="4">
        <f t="shared" si="16"/>
        <v>1.03</v>
      </c>
      <c r="L308" s="4">
        <f t="shared" si="17"/>
        <v>1.9946041569308965</v>
      </c>
    </row>
    <row r="309" spans="1:12" x14ac:dyDescent="0.3">
      <c r="A309">
        <v>6</v>
      </c>
      <c r="B309" t="s">
        <v>14</v>
      </c>
      <c r="C309">
        <v>17.7</v>
      </c>
      <c r="D309">
        <v>15.99</v>
      </c>
      <c r="E309">
        <v>11.79</v>
      </c>
      <c r="F309">
        <f t="shared" si="15"/>
        <v>4.2000000000000011</v>
      </c>
      <c r="G309">
        <v>18000</v>
      </c>
      <c r="H309">
        <v>1.1200000000000001</v>
      </c>
      <c r="I309">
        <v>0.94</v>
      </c>
      <c r="J309" s="4">
        <f t="shared" si="16"/>
        <v>1.03</v>
      </c>
      <c r="L309" s="4">
        <f t="shared" si="17"/>
        <v>2.1580331266697677</v>
      </c>
    </row>
    <row r="310" spans="1:12" x14ac:dyDescent="0.3">
      <c r="A310">
        <v>7</v>
      </c>
      <c r="B310" t="s">
        <v>11</v>
      </c>
      <c r="C310">
        <v>17.8</v>
      </c>
      <c r="D310">
        <v>14.86</v>
      </c>
      <c r="E310">
        <v>11.77</v>
      </c>
      <c r="F310">
        <f t="shared" si="15"/>
        <v>3.09</v>
      </c>
      <c r="G310">
        <v>18000</v>
      </c>
      <c r="H310">
        <v>1.1200000000000001</v>
      </c>
      <c r="I310">
        <v>0.94</v>
      </c>
      <c r="J310" s="4">
        <f t="shared" si="16"/>
        <v>1.03</v>
      </c>
      <c r="L310" s="4">
        <f t="shared" si="17"/>
        <v>1.5787761610078861</v>
      </c>
    </row>
    <row r="311" spans="1:12" x14ac:dyDescent="0.3">
      <c r="A311">
        <v>7</v>
      </c>
      <c r="B311" t="s">
        <v>12</v>
      </c>
      <c r="C311">
        <v>17.600000000000001</v>
      </c>
      <c r="D311">
        <v>14.94</v>
      </c>
      <c r="E311">
        <v>11.81</v>
      </c>
      <c r="F311">
        <f t="shared" si="15"/>
        <v>3.129999999999999</v>
      </c>
      <c r="G311">
        <v>18000</v>
      </c>
      <c r="H311">
        <v>1.1200000000000001</v>
      </c>
      <c r="I311">
        <v>0.94</v>
      </c>
      <c r="J311" s="4">
        <f t="shared" si="16"/>
        <v>1.03</v>
      </c>
      <c r="L311" s="4">
        <f t="shared" si="17"/>
        <v>1.617386272329975</v>
      </c>
    </row>
    <row r="312" spans="1:12" x14ac:dyDescent="0.3">
      <c r="A312">
        <v>7</v>
      </c>
      <c r="B312" t="s">
        <v>13</v>
      </c>
      <c r="C312">
        <v>18.2</v>
      </c>
      <c r="D312">
        <v>14.72</v>
      </c>
      <c r="E312">
        <v>11.71</v>
      </c>
      <c r="F312">
        <f t="shared" si="15"/>
        <v>3.01</v>
      </c>
      <c r="G312">
        <v>18000</v>
      </c>
      <c r="H312">
        <v>1.1200000000000001</v>
      </c>
      <c r="I312">
        <v>0.94</v>
      </c>
      <c r="J312" s="4">
        <f t="shared" si="16"/>
        <v>1.03</v>
      </c>
      <c r="L312" s="4">
        <f t="shared" si="17"/>
        <v>1.5041016599893404</v>
      </c>
    </row>
    <row r="313" spans="1:12" x14ac:dyDescent="0.3">
      <c r="A313">
        <v>7</v>
      </c>
      <c r="B313" t="s">
        <v>14</v>
      </c>
      <c r="C313">
        <v>17.899999999999999</v>
      </c>
      <c r="D313">
        <v>14.63</v>
      </c>
      <c r="E313">
        <v>11.77</v>
      </c>
      <c r="F313">
        <f t="shared" si="15"/>
        <v>2.8600000000000012</v>
      </c>
      <c r="G313">
        <v>18000</v>
      </c>
      <c r="H313">
        <v>1.1200000000000001</v>
      </c>
      <c r="I313">
        <v>0.94</v>
      </c>
      <c r="J313" s="4">
        <f t="shared" si="16"/>
        <v>1.03</v>
      </c>
      <c r="L313" s="4">
        <f t="shared" si="17"/>
        <v>1.4530986025309525</v>
      </c>
    </row>
    <row r="314" spans="1:12" x14ac:dyDescent="0.3">
      <c r="A314">
        <v>8</v>
      </c>
      <c r="B314" t="s">
        <v>11</v>
      </c>
      <c r="C314">
        <v>18.100000000000001</v>
      </c>
      <c r="D314">
        <v>15.61</v>
      </c>
      <c r="E314">
        <v>12.36</v>
      </c>
      <c r="F314">
        <f t="shared" si="15"/>
        <v>3.25</v>
      </c>
      <c r="G314">
        <v>18000</v>
      </c>
      <c r="H314">
        <v>1.1200000000000001</v>
      </c>
      <c r="I314">
        <v>0.94</v>
      </c>
      <c r="J314" s="4">
        <f t="shared" si="16"/>
        <v>1.03</v>
      </c>
      <c r="L314" s="4">
        <f t="shared" si="17"/>
        <v>1.6330025731607258</v>
      </c>
    </row>
    <row r="315" spans="1:12" x14ac:dyDescent="0.3">
      <c r="A315">
        <v>8</v>
      </c>
      <c r="B315" t="s">
        <v>12</v>
      </c>
      <c r="C315">
        <v>18.100000000000001</v>
      </c>
      <c r="D315">
        <v>14.08</v>
      </c>
      <c r="E315">
        <v>11.79</v>
      </c>
      <c r="F315">
        <f t="shared" si="15"/>
        <v>2.2900000000000009</v>
      </c>
      <c r="G315">
        <v>18000</v>
      </c>
      <c r="H315">
        <v>1.1200000000000001</v>
      </c>
      <c r="I315">
        <v>0.94</v>
      </c>
      <c r="J315" s="4">
        <f t="shared" si="16"/>
        <v>1.03</v>
      </c>
      <c r="L315" s="4">
        <f t="shared" si="17"/>
        <v>1.1506387361655577</v>
      </c>
    </row>
    <row r="316" spans="1:12" x14ac:dyDescent="0.3">
      <c r="A316">
        <v>8</v>
      </c>
      <c r="B316" t="s">
        <v>13</v>
      </c>
      <c r="C316">
        <v>17.899999999999999</v>
      </c>
      <c r="D316">
        <v>14.46</v>
      </c>
      <c r="E316">
        <v>11.8</v>
      </c>
      <c r="F316">
        <f t="shared" si="15"/>
        <v>2.66</v>
      </c>
      <c r="G316">
        <v>18000</v>
      </c>
      <c r="H316">
        <v>1.1200000000000001</v>
      </c>
      <c r="I316">
        <v>0.94</v>
      </c>
      <c r="J316" s="4">
        <f t="shared" si="16"/>
        <v>1.03</v>
      </c>
      <c r="L316" s="4">
        <f t="shared" si="17"/>
        <v>1.3514833156406754</v>
      </c>
    </row>
    <row r="317" spans="1:12" x14ac:dyDescent="0.3">
      <c r="A317">
        <v>8</v>
      </c>
      <c r="B317" t="s">
        <v>14</v>
      </c>
      <c r="C317">
        <v>17.600000000000001</v>
      </c>
      <c r="D317">
        <v>14.48</v>
      </c>
      <c r="E317">
        <v>11.7</v>
      </c>
      <c r="F317">
        <f t="shared" si="15"/>
        <v>2.7800000000000011</v>
      </c>
      <c r="G317">
        <v>18000</v>
      </c>
      <c r="H317">
        <v>1.1200000000000001</v>
      </c>
      <c r="I317">
        <v>0.94</v>
      </c>
      <c r="J317" s="4">
        <f t="shared" si="16"/>
        <v>1.03</v>
      </c>
      <c r="L317" s="4">
        <f t="shared" si="17"/>
        <v>1.4365283824528221</v>
      </c>
    </row>
    <row r="318" spans="1:12" x14ac:dyDescent="0.3">
      <c r="A318">
        <v>5</v>
      </c>
      <c r="B318" t="s">
        <v>11</v>
      </c>
      <c r="C318">
        <v>17.7</v>
      </c>
      <c r="D318">
        <v>19.59</v>
      </c>
      <c r="E318">
        <v>11.76</v>
      </c>
      <c r="F318">
        <f t="shared" si="15"/>
        <v>7.83</v>
      </c>
      <c r="G318">
        <v>8100</v>
      </c>
      <c r="H318">
        <v>3.13</v>
      </c>
      <c r="I318">
        <v>2.9</v>
      </c>
      <c r="J318" s="4">
        <f t="shared" si="16"/>
        <v>3.0149999999999997</v>
      </c>
      <c r="L318" s="4">
        <f t="shared" ref="L318:L338" si="18">F318/1000/PI()/0.0007/C302*100/G318*60*60</f>
        <v>8.9404229533461788</v>
      </c>
    </row>
    <row r="319" spans="1:12" x14ac:dyDescent="0.3">
      <c r="A319">
        <v>5</v>
      </c>
      <c r="B319" t="s">
        <v>12</v>
      </c>
      <c r="C319">
        <v>18.100000000000001</v>
      </c>
      <c r="D319">
        <v>18.190000000000001</v>
      </c>
      <c r="E319">
        <v>11.75</v>
      </c>
      <c r="F319">
        <f t="shared" si="15"/>
        <v>6.4400000000000013</v>
      </c>
      <c r="G319">
        <v>8100</v>
      </c>
      <c r="H319">
        <v>3.13</v>
      </c>
      <c r="I319">
        <v>2.9</v>
      </c>
      <c r="J319" s="4">
        <f t="shared" si="16"/>
        <v>3.0149999999999997</v>
      </c>
      <c r="L319" s="4">
        <f t="shared" si="18"/>
        <v>7.1907942366872311</v>
      </c>
    </row>
    <row r="320" spans="1:12" x14ac:dyDescent="0.3">
      <c r="A320">
        <v>5</v>
      </c>
      <c r="B320" t="s">
        <v>13</v>
      </c>
      <c r="C320">
        <v>17.8</v>
      </c>
      <c r="D320">
        <v>18.309999999999999</v>
      </c>
      <c r="E320">
        <v>11.75</v>
      </c>
      <c r="F320">
        <f t="shared" si="15"/>
        <v>6.5599999999999987</v>
      </c>
      <c r="G320">
        <v>8100</v>
      </c>
      <c r="H320">
        <v>3.13</v>
      </c>
      <c r="I320">
        <v>2.9</v>
      </c>
      <c r="J320" s="4">
        <f t="shared" si="16"/>
        <v>3.0149999999999997</v>
      </c>
      <c r="L320" s="4">
        <f t="shared" si="18"/>
        <v>7.4482356103644243</v>
      </c>
    </row>
    <row r="321" spans="1:12" x14ac:dyDescent="0.3">
      <c r="A321">
        <v>5</v>
      </c>
      <c r="B321" t="s">
        <v>14</v>
      </c>
      <c r="C321">
        <v>17.600000000000001</v>
      </c>
      <c r="D321">
        <v>18.329999999999998</v>
      </c>
      <c r="E321">
        <v>11.75</v>
      </c>
      <c r="F321">
        <f t="shared" si="15"/>
        <v>6.5799999999999983</v>
      </c>
      <c r="G321">
        <v>8100</v>
      </c>
      <c r="H321">
        <v>3.13</v>
      </c>
      <c r="I321">
        <v>2.9</v>
      </c>
      <c r="J321" s="4">
        <f t="shared" si="16"/>
        <v>3.0149999999999997</v>
      </c>
      <c r="L321" s="4">
        <f t="shared" si="18"/>
        <v>7.5558407326455344</v>
      </c>
    </row>
    <row r="322" spans="1:12" x14ac:dyDescent="0.3">
      <c r="A322">
        <v>6</v>
      </c>
      <c r="B322" t="s">
        <v>11</v>
      </c>
      <c r="C322">
        <v>17.7</v>
      </c>
      <c r="D322">
        <v>18.13</v>
      </c>
      <c r="E322">
        <v>11.78</v>
      </c>
      <c r="F322">
        <f t="shared" si="15"/>
        <v>6.35</v>
      </c>
      <c r="G322">
        <v>8100</v>
      </c>
      <c r="H322">
        <v>3.13</v>
      </c>
      <c r="I322">
        <v>2.9</v>
      </c>
      <c r="J322" s="4">
        <f t="shared" si="16"/>
        <v>3.0149999999999997</v>
      </c>
      <c r="L322" s="4">
        <f t="shared" si="18"/>
        <v>7.2505345790227622</v>
      </c>
    </row>
    <row r="323" spans="1:12" x14ac:dyDescent="0.3">
      <c r="A323">
        <v>6</v>
      </c>
      <c r="B323" t="s">
        <v>12</v>
      </c>
      <c r="C323">
        <v>18</v>
      </c>
      <c r="D323">
        <v>17.260000000000002</v>
      </c>
      <c r="E323">
        <v>11.72</v>
      </c>
      <c r="F323">
        <f t="shared" si="15"/>
        <v>5.5400000000000009</v>
      </c>
      <c r="G323">
        <v>8100</v>
      </c>
      <c r="H323">
        <v>3.13</v>
      </c>
      <c r="I323">
        <v>2.9</v>
      </c>
      <c r="J323" s="4">
        <f t="shared" si="16"/>
        <v>3.0149999999999997</v>
      </c>
      <c r="L323" s="4">
        <f t="shared" si="18"/>
        <v>6.2202355183710782</v>
      </c>
    </row>
    <row r="324" spans="1:12" x14ac:dyDescent="0.3">
      <c r="A324">
        <v>6</v>
      </c>
      <c r="B324" t="s">
        <v>13</v>
      </c>
      <c r="C324">
        <v>17.600000000000001</v>
      </c>
      <c r="D324">
        <v>16.78</v>
      </c>
      <c r="E324">
        <v>11.7</v>
      </c>
      <c r="F324">
        <f t="shared" si="15"/>
        <v>5.0800000000000018</v>
      </c>
      <c r="G324">
        <v>8100</v>
      </c>
      <c r="H324">
        <v>3.13</v>
      </c>
      <c r="I324">
        <v>2.9</v>
      </c>
      <c r="J324" s="4">
        <f t="shared" si="16"/>
        <v>3.0149999999999997</v>
      </c>
      <c r="L324" s="4">
        <f t="shared" si="18"/>
        <v>5.8333846385774066</v>
      </c>
    </row>
    <row r="325" spans="1:12" x14ac:dyDescent="0.3">
      <c r="A325">
        <v>6</v>
      </c>
      <c r="B325" t="s">
        <v>14</v>
      </c>
      <c r="C325">
        <v>17.7</v>
      </c>
      <c r="D325">
        <v>17.510000000000002</v>
      </c>
      <c r="E325">
        <v>11.79</v>
      </c>
      <c r="F325">
        <f t="shared" si="15"/>
        <v>5.7200000000000024</v>
      </c>
      <c r="G325">
        <v>8100</v>
      </c>
      <c r="H325">
        <v>3.13</v>
      </c>
      <c r="I325">
        <v>2.9</v>
      </c>
      <c r="J325" s="4">
        <f t="shared" si="16"/>
        <v>3.0149999999999997</v>
      </c>
      <c r="L325" s="4">
        <f t="shared" si="18"/>
        <v>6.5311902034661768</v>
      </c>
    </row>
    <row r="326" spans="1:12" x14ac:dyDescent="0.3">
      <c r="A326">
        <v>7</v>
      </c>
      <c r="B326" t="s">
        <v>11</v>
      </c>
      <c r="C326">
        <v>17.8</v>
      </c>
      <c r="D326">
        <v>16.059999999999999</v>
      </c>
      <c r="E326">
        <v>11.77</v>
      </c>
      <c r="F326">
        <f t="shared" si="15"/>
        <v>4.2899999999999991</v>
      </c>
      <c r="G326">
        <v>8100</v>
      </c>
      <c r="H326">
        <v>3.13</v>
      </c>
      <c r="I326">
        <v>2.9</v>
      </c>
      <c r="J326" s="4">
        <f t="shared" si="16"/>
        <v>3.0149999999999997</v>
      </c>
      <c r="L326" s="4">
        <f t="shared" si="18"/>
        <v>4.8708735927535649</v>
      </c>
    </row>
    <row r="327" spans="1:12" x14ac:dyDescent="0.3">
      <c r="A327">
        <v>7</v>
      </c>
      <c r="B327" t="s">
        <v>12</v>
      </c>
      <c r="C327">
        <v>17.600000000000001</v>
      </c>
      <c r="D327">
        <v>16.03</v>
      </c>
      <c r="E327">
        <v>11.81</v>
      </c>
      <c r="F327">
        <f t="shared" si="15"/>
        <v>4.2200000000000006</v>
      </c>
      <c r="G327">
        <v>8100</v>
      </c>
      <c r="H327">
        <v>3.13</v>
      </c>
      <c r="I327">
        <v>2.9</v>
      </c>
      <c r="J327" s="4">
        <f t="shared" si="16"/>
        <v>3.0149999999999997</v>
      </c>
      <c r="L327" s="4">
        <f t="shared" si="18"/>
        <v>4.8458431446450101</v>
      </c>
    </row>
    <row r="328" spans="1:12" x14ac:dyDescent="0.3">
      <c r="A328">
        <v>7</v>
      </c>
      <c r="B328" t="s">
        <v>13</v>
      </c>
      <c r="C328">
        <v>18.2</v>
      </c>
      <c r="D328">
        <v>15.74</v>
      </c>
      <c r="E328">
        <v>11.71</v>
      </c>
      <c r="F328">
        <f t="shared" si="15"/>
        <v>4.0299999999999994</v>
      </c>
      <c r="G328">
        <v>8100</v>
      </c>
      <c r="H328">
        <v>3.13</v>
      </c>
      <c r="I328">
        <v>2.9</v>
      </c>
      <c r="J328" s="4">
        <f t="shared" si="16"/>
        <v>3.0149999999999997</v>
      </c>
      <c r="L328" s="4">
        <f t="shared" si="18"/>
        <v>4.475104975826536</v>
      </c>
    </row>
    <row r="329" spans="1:12" x14ac:dyDescent="0.3">
      <c r="A329">
        <v>7</v>
      </c>
      <c r="B329" t="s">
        <v>14</v>
      </c>
      <c r="C329">
        <v>17.899999999999999</v>
      </c>
      <c r="D329">
        <v>15.8</v>
      </c>
      <c r="E329">
        <v>11.77</v>
      </c>
      <c r="F329">
        <f t="shared" si="15"/>
        <v>4.0300000000000011</v>
      </c>
      <c r="G329">
        <v>8100</v>
      </c>
      <c r="H329">
        <v>3.13</v>
      </c>
      <c r="I329">
        <v>2.9</v>
      </c>
      <c r="J329" s="4">
        <f t="shared" si="16"/>
        <v>3.0149999999999997</v>
      </c>
      <c r="L329" s="4">
        <f t="shared" si="18"/>
        <v>4.5501067351979323</v>
      </c>
    </row>
    <row r="330" spans="1:12" x14ac:dyDescent="0.3">
      <c r="A330">
        <v>8</v>
      </c>
      <c r="B330" t="s">
        <v>11</v>
      </c>
      <c r="C330">
        <v>18.100000000000001</v>
      </c>
      <c r="D330">
        <v>17.010000000000002</v>
      </c>
      <c r="E330">
        <v>12.36</v>
      </c>
      <c r="F330">
        <f t="shared" si="15"/>
        <v>4.6500000000000021</v>
      </c>
      <c r="G330">
        <v>8100</v>
      </c>
      <c r="H330">
        <v>3.13</v>
      </c>
      <c r="I330">
        <v>2.9</v>
      </c>
      <c r="J330" s="4">
        <f t="shared" si="16"/>
        <v>3.0149999999999997</v>
      </c>
      <c r="L330" s="4">
        <f t="shared" si="18"/>
        <v>5.1921107454341042</v>
      </c>
    </row>
    <row r="331" spans="1:12" x14ac:dyDescent="0.3">
      <c r="A331">
        <v>8</v>
      </c>
      <c r="B331" t="s">
        <v>12</v>
      </c>
      <c r="C331">
        <v>18.100000000000001</v>
      </c>
      <c r="D331">
        <v>14.89</v>
      </c>
      <c r="E331">
        <v>11.79</v>
      </c>
      <c r="F331">
        <f t="shared" si="15"/>
        <v>3.1000000000000014</v>
      </c>
      <c r="G331">
        <v>8100</v>
      </c>
      <c r="H331">
        <v>3.13</v>
      </c>
      <c r="I331">
        <v>2.9</v>
      </c>
      <c r="J331" s="4">
        <f t="shared" si="16"/>
        <v>3.0149999999999997</v>
      </c>
      <c r="L331" s="4">
        <f t="shared" si="18"/>
        <v>3.4614071636227361</v>
      </c>
    </row>
    <row r="332" spans="1:12" x14ac:dyDescent="0.3">
      <c r="A332">
        <v>8</v>
      </c>
      <c r="B332" t="s">
        <v>13</v>
      </c>
      <c r="C332">
        <v>17.899999999999999</v>
      </c>
      <c r="D332">
        <v>15.33</v>
      </c>
      <c r="E332">
        <v>11.8</v>
      </c>
      <c r="F332">
        <f t="shared" si="15"/>
        <v>3.5299999999999994</v>
      </c>
      <c r="G332">
        <v>8100</v>
      </c>
      <c r="H332">
        <v>3.13</v>
      </c>
      <c r="I332">
        <v>2.9</v>
      </c>
      <c r="J332" s="4">
        <f t="shared" si="16"/>
        <v>3.0149999999999997</v>
      </c>
      <c r="L332" s="4">
        <f t="shared" si="18"/>
        <v>3.9855773635852838</v>
      </c>
    </row>
    <row r="333" spans="1:12" x14ac:dyDescent="0.3">
      <c r="A333">
        <v>8</v>
      </c>
      <c r="B333" t="s">
        <v>14</v>
      </c>
      <c r="C333">
        <v>17.600000000000001</v>
      </c>
      <c r="D333">
        <v>15.67</v>
      </c>
      <c r="E333">
        <v>11.7</v>
      </c>
      <c r="F333">
        <f t="shared" si="15"/>
        <v>3.9700000000000006</v>
      </c>
      <c r="G333">
        <v>8100</v>
      </c>
      <c r="H333">
        <v>3.13</v>
      </c>
      <c r="I333">
        <v>2.9</v>
      </c>
      <c r="J333" s="4">
        <f t="shared" si="16"/>
        <v>3.0149999999999997</v>
      </c>
      <c r="L333" s="4">
        <f t="shared" si="18"/>
        <v>4.5587671289669878</v>
      </c>
    </row>
    <row r="334" spans="1:12" x14ac:dyDescent="0.3">
      <c r="A334">
        <v>5</v>
      </c>
      <c r="B334" t="s">
        <v>11</v>
      </c>
      <c r="C334">
        <v>17.7</v>
      </c>
      <c r="D334">
        <v>34.76</v>
      </c>
      <c r="E334">
        <v>11.76</v>
      </c>
      <c r="F334">
        <f t="shared" si="15"/>
        <v>23</v>
      </c>
      <c r="G334">
        <v>5100</v>
      </c>
      <c r="H334">
        <v>5.14</v>
      </c>
      <c r="I334">
        <v>4.91</v>
      </c>
      <c r="J334" s="4">
        <f t="shared" si="16"/>
        <v>5.0250000000000004</v>
      </c>
      <c r="L334" s="4">
        <f t="shared" si="18"/>
        <v>41.709883960844238</v>
      </c>
    </row>
    <row r="335" spans="1:12" x14ac:dyDescent="0.3">
      <c r="A335">
        <v>5</v>
      </c>
      <c r="B335" t="s">
        <v>12</v>
      </c>
      <c r="C335">
        <v>18.100000000000001</v>
      </c>
      <c r="D335">
        <v>18.59</v>
      </c>
      <c r="E335">
        <v>11.75</v>
      </c>
      <c r="F335">
        <f t="shared" si="15"/>
        <v>6.84</v>
      </c>
      <c r="G335">
        <v>5100</v>
      </c>
      <c r="H335">
        <v>5.14</v>
      </c>
      <c r="I335">
        <v>4.91</v>
      </c>
      <c r="J335" s="4">
        <f t="shared" si="16"/>
        <v>5.0250000000000004</v>
      </c>
      <c r="L335" s="4">
        <f t="shared" si="18"/>
        <v>12.130031783260847</v>
      </c>
    </row>
    <row r="336" spans="1:12" x14ac:dyDescent="0.3">
      <c r="A336">
        <v>5</v>
      </c>
      <c r="B336" t="s">
        <v>13</v>
      </c>
      <c r="C336">
        <v>17.8</v>
      </c>
      <c r="D336">
        <v>18.43</v>
      </c>
      <c r="E336">
        <v>11.75</v>
      </c>
      <c r="F336">
        <f t="shared" si="15"/>
        <v>6.68</v>
      </c>
      <c r="G336">
        <v>5100</v>
      </c>
      <c r="H336">
        <v>5.14</v>
      </c>
      <c r="I336">
        <v>4.91</v>
      </c>
      <c r="J336" s="4">
        <f t="shared" si="16"/>
        <v>5.0250000000000004</v>
      </c>
      <c r="L336" s="4">
        <f t="shared" si="18"/>
        <v>12.045944894954516</v>
      </c>
    </row>
    <row r="337" spans="1:12" x14ac:dyDescent="0.3">
      <c r="A337">
        <v>5</v>
      </c>
      <c r="B337" t="s">
        <v>14</v>
      </c>
      <c r="C337">
        <v>17.600000000000001</v>
      </c>
      <c r="D337">
        <v>19.27</v>
      </c>
      <c r="E337">
        <v>11.75</v>
      </c>
      <c r="F337">
        <f t="shared" si="15"/>
        <v>7.52</v>
      </c>
      <c r="G337">
        <v>5100</v>
      </c>
      <c r="H337">
        <v>5.14</v>
      </c>
      <c r="I337">
        <v>4.91</v>
      </c>
      <c r="J337" s="4">
        <f t="shared" si="16"/>
        <v>5.0250000000000004</v>
      </c>
      <c r="L337" s="4">
        <f t="shared" si="18"/>
        <v>13.714803346650719</v>
      </c>
    </row>
    <row r="338" spans="1:12" x14ac:dyDescent="0.3">
      <c r="A338">
        <v>6</v>
      </c>
      <c r="B338" t="s">
        <v>11</v>
      </c>
      <c r="C338">
        <v>17.7</v>
      </c>
      <c r="D338">
        <v>21.36</v>
      </c>
      <c r="E338">
        <v>11.78</v>
      </c>
      <c r="F338">
        <f t="shared" si="15"/>
        <v>9.58</v>
      </c>
      <c r="G338">
        <v>5100</v>
      </c>
      <c r="H338">
        <v>5.14</v>
      </c>
      <c r="I338">
        <v>4.91</v>
      </c>
      <c r="J338" s="4">
        <f t="shared" si="16"/>
        <v>5.0250000000000004</v>
      </c>
      <c r="L338" s="4">
        <f t="shared" si="18"/>
        <v>17.373073406299472</v>
      </c>
    </row>
    <row r="339" spans="1:12" x14ac:dyDescent="0.3">
      <c r="A339">
        <v>6</v>
      </c>
      <c r="B339" t="s">
        <v>12</v>
      </c>
      <c r="C339">
        <v>18</v>
      </c>
      <c r="J339" s="4"/>
      <c r="L339" s="4"/>
    </row>
    <row r="340" spans="1:12" x14ac:dyDescent="0.3">
      <c r="A340">
        <v>6</v>
      </c>
      <c r="B340" t="s">
        <v>13</v>
      </c>
      <c r="C340">
        <v>17.600000000000001</v>
      </c>
      <c r="D340">
        <v>16.86</v>
      </c>
      <c r="E340">
        <v>11.7</v>
      </c>
      <c r="F340">
        <f>D340-E340</f>
        <v>5.16</v>
      </c>
      <c r="G340">
        <v>5100</v>
      </c>
      <c r="H340">
        <v>5.14</v>
      </c>
      <c r="I340">
        <v>4.91</v>
      </c>
      <c r="J340" s="4">
        <f>(H340+I340)/2</f>
        <v>5.0250000000000004</v>
      </c>
      <c r="L340" s="4">
        <f>F340/1000/PI()/0.0007/C324*100/G340*60*60</f>
        <v>9.4106895304145919</v>
      </c>
    </row>
    <row r="341" spans="1:12" x14ac:dyDescent="0.3">
      <c r="A341">
        <v>6</v>
      </c>
      <c r="B341" t="s">
        <v>14</v>
      </c>
      <c r="C341">
        <v>17.7</v>
      </c>
      <c r="J341" s="4"/>
      <c r="L341" s="4"/>
    </row>
    <row r="342" spans="1:12" x14ac:dyDescent="0.3">
      <c r="A342">
        <v>7</v>
      </c>
      <c r="B342" t="s">
        <v>11</v>
      </c>
      <c r="C342">
        <v>17.8</v>
      </c>
      <c r="D342">
        <v>16.34</v>
      </c>
      <c r="E342">
        <v>11.77</v>
      </c>
      <c r="F342">
        <f>D342-E342</f>
        <v>4.57</v>
      </c>
      <c r="G342">
        <v>5100</v>
      </c>
      <c r="H342">
        <v>5.14</v>
      </c>
      <c r="I342">
        <v>4.91</v>
      </c>
      <c r="J342" s="4">
        <f>(H342+I342)/2</f>
        <v>5.0250000000000004</v>
      </c>
      <c r="L342" s="4">
        <f>F342/1000/PI()/0.0007/C326*100/G342*60*60</f>
        <v>8.2410131990931372</v>
      </c>
    </row>
    <row r="343" spans="1:12" x14ac:dyDescent="0.3">
      <c r="A343">
        <v>7</v>
      </c>
      <c r="B343" t="s">
        <v>12</v>
      </c>
      <c r="C343">
        <v>17.600000000000001</v>
      </c>
      <c r="J343" s="4"/>
      <c r="L343" s="4"/>
    </row>
    <row r="344" spans="1:12" x14ac:dyDescent="0.3">
      <c r="A344">
        <v>7</v>
      </c>
      <c r="B344" t="s">
        <v>13</v>
      </c>
      <c r="C344">
        <v>18.2</v>
      </c>
      <c r="D344">
        <v>16.649999999999999</v>
      </c>
      <c r="E344">
        <v>11.71</v>
      </c>
      <c r="F344">
        <f>D344-E344</f>
        <v>4.9399999999999977</v>
      </c>
      <c r="G344">
        <v>5100</v>
      </c>
      <c r="H344">
        <v>5.14</v>
      </c>
      <c r="I344">
        <v>4.91</v>
      </c>
      <c r="J344" s="4">
        <f>(H344+I344)/2</f>
        <v>5.0250000000000004</v>
      </c>
      <c r="L344" s="4">
        <f>F344/1000/PI()/0.0007/C328*100/G344*60*60</f>
        <v>8.712443463373857</v>
      </c>
    </row>
    <row r="345" spans="1:12" x14ac:dyDescent="0.3">
      <c r="A345">
        <v>7</v>
      </c>
      <c r="B345" t="s">
        <v>14</v>
      </c>
      <c r="C345">
        <v>17.899999999999999</v>
      </c>
      <c r="J345" s="4"/>
      <c r="L345" s="4"/>
    </row>
    <row r="346" spans="1:12" x14ac:dyDescent="0.3">
      <c r="A346">
        <v>8</v>
      </c>
      <c r="B346" t="s">
        <v>11</v>
      </c>
      <c r="C346">
        <v>18.100000000000001</v>
      </c>
      <c r="D346">
        <v>17.11</v>
      </c>
      <c r="E346">
        <v>12.36</v>
      </c>
      <c r="F346">
        <f>D346-E346</f>
        <v>4.75</v>
      </c>
      <c r="G346">
        <v>5100</v>
      </c>
      <c r="H346">
        <v>5.14</v>
      </c>
      <c r="I346">
        <v>4.91</v>
      </c>
      <c r="J346" s="4">
        <f>(H346+I346)/2</f>
        <v>5.0250000000000004</v>
      </c>
      <c r="L346" s="4">
        <f>F346/1000/PI()/0.0007/C330*100/G346*60*60</f>
        <v>8.4236331828200317</v>
      </c>
    </row>
    <row r="347" spans="1:12" x14ac:dyDescent="0.3">
      <c r="A347">
        <v>8</v>
      </c>
      <c r="B347" t="s">
        <v>12</v>
      </c>
      <c r="C347">
        <v>18.100000000000001</v>
      </c>
      <c r="D347">
        <v>17.77</v>
      </c>
      <c r="E347">
        <v>11.79</v>
      </c>
      <c r="F347">
        <f>D347-E347</f>
        <v>5.98</v>
      </c>
      <c r="G347">
        <v>5100</v>
      </c>
      <c r="H347">
        <v>5.14</v>
      </c>
      <c r="I347">
        <v>4.91</v>
      </c>
      <c r="J347" s="4">
        <f>(H347+I347)/2</f>
        <v>5.0250000000000004</v>
      </c>
      <c r="L347" s="4">
        <f>F347/1000/PI()/0.0007/C331*100/G347*60*60</f>
        <v>10.604910828055536</v>
      </c>
    </row>
    <row r="348" spans="1:12" x14ac:dyDescent="0.3">
      <c r="A348">
        <v>8</v>
      </c>
      <c r="B348" t="s">
        <v>13</v>
      </c>
      <c r="C348">
        <v>17.899999999999999</v>
      </c>
      <c r="D348">
        <v>23.4</v>
      </c>
      <c r="E348">
        <v>11.8</v>
      </c>
      <c r="F348">
        <f>D348-E348</f>
        <v>11.599999999999998</v>
      </c>
      <c r="G348">
        <v>5100</v>
      </c>
      <c r="H348">
        <v>5.14</v>
      </c>
      <c r="I348">
        <v>4.91</v>
      </c>
      <c r="J348" s="4">
        <f>(H348+I348)/2</f>
        <v>5.0250000000000004</v>
      </c>
      <c r="L348" s="4">
        <f>F348/1000/PI()/0.0007/C332*100/G348*60*60</f>
        <v>20.801246963421274</v>
      </c>
    </row>
    <row r="349" spans="1:12" x14ac:dyDescent="0.3">
      <c r="A349">
        <v>8</v>
      </c>
      <c r="B349" t="s">
        <v>14</v>
      </c>
      <c r="C349">
        <v>17.600000000000001</v>
      </c>
      <c r="J349" s="4"/>
      <c r="L349" s="4"/>
    </row>
    <row r="351" spans="1:12" x14ac:dyDescent="0.3">
      <c r="A351" s="2" t="s">
        <v>17</v>
      </c>
    </row>
    <row r="353" spans="1:4" x14ac:dyDescent="0.3">
      <c r="A353" t="s">
        <v>1</v>
      </c>
      <c r="B353" t="s">
        <v>18</v>
      </c>
      <c r="C353" t="s">
        <v>19</v>
      </c>
    </row>
    <row r="354" spans="1:4" x14ac:dyDescent="0.3">
      <c r="A354">
        <v>1</v>
      </c>
      <c r="B354" s="4">
        <v>8.9571203238055421</v>
      </c>
      <c r="C354" s="4">
        <v>0.53336447088677019</v>
      </c>
      <c r="D354" s="4"/>
    </row>
    <row r="355" spans="1:4" x14ac:dyDescent="0.3">
      <c r="A355">
        <v>2</v>
      </c>
      <c r="B355" s="4">
        <v>7.3401829533888439</v>
      </c>
      <c r="C355" s="4">
        <v>0.19406055216071216</v>
      </c>
      <c r="D355" s="4"/>
    </row>
    <row r="356" spans="1:4" x14ac:dyDescent="0.3">
      <c r="A356">
        <v>3</v>
      </c>
      <c r="B356" s="4">
        <v>5.0606032438760895</v>
      </c>
      <c r="C356" s="4">
        <v>0.17470147893277677</v>
      </c>
      <c r="D356" s="4"/>
    </row>
    <row r="357" spans="1:4" x14ac:dyDescent="0.3">
      <c r="A357">
        <v>4</v>
      </c>
      <c r="B357" s="4">
        <v>3.3867478676353944</v>
      </c>
      <c r="C357" s="4">
        <v>0.1882156491518141</v>
      </c>
      <c r="D357" s="4"/>
    </row>
    <row r="358" spans="1:4" x14ac:dyDescent="0.3">
      <c r="A358">
        <v>5</v>
      </c>
      <c r="B358" s="4">
        <v>2.5382886874099224</v>
      </c>
      <c r="C358" s="4">
        <v>0.1279580599615997</v>
      </c>
      <c r="D358" s="4"/>
    </row>
    <row r="359" spans="1:4" x14ac:dyDescent="0.3">
      <c r="A359">
        <v>6</v>
      </c>
      <c r="B359" s="4">
        <v>2.0335807627984779</v>
      </c>
      <c r="C359" s="4">
        <v>0.14910506044196192</v>
      </c>
      <c r="D359" s="4"/>
    </row>
    <row r="360" spans="1:4" x14ac:dyDescent="0.3">
      <c r="A360">
        <v>7</v>
      </c>
      <c r="B360" s="4">
        <v>1.6248809496395789</v>
      </c>
      <c r="C360" s="4">
        <v>6.6097715624827247E-2</v>
      </c>
      <c r="D360" s="4"/>
    </row>
    <row r="361" spans="1:4" x14ac:dyDescent="0.3">
      <c r="A361">
        <v>8</v>
      </c>
      <c r="B361" s="4">
        <v>1.6816588568026019</v>
      </c>
      <c r="C361" s="4">
        <v>0.24045347453319543</v>
      </c>
      <c r="D361" s="4"/>
    </row>
    <row r="363" spans="1:4" x14ac:dyDescent="0.3">
      <c r="A363" s="2" t="s">
        <v>20</v>
      </c>
    </row>
    <row r="365" spans="1:4" x14ac:dyDescent="0.3">
      <c r="A365" t="s">
        <v>1</v>
      </c>
      <c r="B365" t="s">
        <v>21</v>
      </c>
      <c r="C365" t="s">
        <v>22</v>
      </c>
    </row>
    <row r="366" spans="1:4" x14ac:dyDescent="0.3">
      <c r="A366">
        <v>1</v>
      </c>
      <c r="B366" s="5">
        <v>40130000000000</v>
      </c>
      <c r="C366" s="5">
        <v>2390000000000</v>
      </c>
    </row>
    <row r="367" spans="1:4" x14ac:dyDescent="0.3">
      <c r="A367">
        <v>2</v>
      </c>
      <c r="B367" s="5">
        <v>48970000000000</v>
      </c>
      <c r="C367" s="5">
        <v>1300000000000</v>
      </c>
    </row>
    <row r="368" spans="1:4" x14ac:dyDescent="0.3">
      <c r="A368">
        <v>3</v>
      </c>
      <c r="B368" s="5">
        <v>71020000000000</v>
      </c>
      <c r="C368" s="5">
        <v>2450000000000</v>
      </c>
    </row>
    <row r="369" spans="1:3" x14ac:dyDescent="0.3">
      <c r="A369">
        <v>4</v>
      </c>
      <c r="B369" s="5">
        <v>106100000000000</v>
      </c>
      <c r="C369" s="5">
        <v>5900000000000</v>
      </c>
    </row>
    <row r="370" spans="1:3" x14ac:dyDescent="0.3">
      <c r="A370">
        <v>5</v>
      </c>
      <c r="B370" s="5">
        <v>141600000000000</v>
      </c>
      <c r="C370" s="5">
        <v>7100000000000</v>
      </c>
    </row>
    <row r="371" spans="1:3" x14ac:dyDescent="0.3">
      <c r="A371">
        <v>6</v>
      </c>
      <c r="B371" s="5">
        <v>176700000000000</v>
      </c>
      <c r="C371" s="5">
        <v>12900000000000</v>
      </c>
    </row>
    <row r="372" spans="1:3" x14ac:dyDescent="0.3">
      <c r="A372">
        <v>7</v>
      </c>
      <c r="B372" s="5">
        <v>221200000000000</v>
      </c>
      <c r="C372" s="5">
        <v>9000000000000</v>
      </c>
    </row>
    <row r="373" spans="1:3" x14ac:dyDescent="0.3">
      <c r="A373">
        <v>8</v>
      </c>
      <c r="B373" s="5">
        <v>213700000000000</v>
      </c>
      <c r="C373" s="5">
        <v>30500000000000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9CFC6-A7E2-4F9F-B11B-C0946DC88D54}">
  <dimension ref="A1:I95"/>
  <sheetViews>
    <sheetView workbookViewId="0">
      <selection activeCell="R74" sqref="R74"/>
    </sheetView>
  </sheetViews>
  <sheetFormatPr defaultRowHeight="14.4" x14ac:dyDescent="0.3"/>
  <cols>
    <col min="1" max="1" width="9.33203125" bestFit="1" customWidth="1"/>
    <col min="2" max="2" width="17.88671875" bestFit="1" customWidth="1"/>
    <col min="3" max="3" width="18.77734375" bestFit="1" customWidth="1"/>
    <col min="4" max="4" width="13.33203125" bestFit="1" customWidth="1"/>
    <col min="5" max="5" width="7.5546875" bestFit="1" customWidth="1"/>
    <col min="7" max="7" width="11" bestFit="1" customWidth="1"/>
    <col min="8" max="8" width="10.88671875" bestFit="1" customWidth="1"/>
    <col min="9" max="9" width="17.44140625" bestFit="1" customWidth="1"/>
  </cols>
  <sheetData>
    <row r="1" spans="1:9" x14ac:dyDescent="0.3">
      <c r="A1" s="1" t="s">
        <v>0</v>
      </c>
    </row>
    <row r="3" spans="1:9" x14ac:dyDescent="0.3">
      <c r="A3" s="2" t="s">
        <v>64</v>
      </c>
    </row>
    <row r="5" spans="1:9" x14ac:dyDescent="0.3">
      <c r="A5" t="s">
        <v>2</v>
      </c>
      <c r="B5" t="s">
        <v>65</v>
      </c>
      <c r="C5" t="s">
        <v>66</v>
      </c>
      <c r="D5" t="s">
        <v>67</v>
      </c>
      <c r="E5" t="s">
        <v>68</v>
      </c>
      <c r="G5" t="s">
        <v>70</v>
      </c>
      <c r="H5" t="s">
        <v>71</v>
      </c>
      <c r="I5" t="s">
        <v>72</v>
      </c>
    </row>
    <row r="6" spans="1:9" x14ac:dyDescent="0.3">
      <c r="A6">
        <v>1</v>
      </c>
      <c r="B6">
        <v>1.627</v>
      </c>
      <c r="C6">
        <v>4.0699999999999998E-3</v>
      </c>
      <c r="D6">
        <v>14.23</v>
      </c>
      <c r="E6" s="4">
        <v>4.2679999999999998</v>
      </c>
      <c r="G6">
        <v>8.4600000000000005E-3</v>
      </c>
      <c r="H6">
        <v>-4.3299999999999998E-2</v>
      </c>
      <c r="I6">
        <v>81.86</v>
      </c>
    </row>
    <row r="7" spans="1:9" x14ac:dyDescent="0.3">
      <c r="A7">
        <v>2</v>
      </c>
      <c r="B7">
        <v>1.607</v>
      </c>
      <c r="C7">
        <v>5.6600000000000001E-3</v>
      </c>
      <c r="D7">
        <v>12.69</v>
      </c>
      <c r="E7" s="4">
        <v>3.0920000000000001</v>
      </c>
      <c r="G7">
        <v>8.4600000000000005E-3</v>
      </c>
      <c r="H7">
        <v>-4.3299999999999998E-2</v>
      </c>
      <c r="I7">
        <v>81.86</v>
      </c>
    </row>
    <row r="8" spans="1:9" x14ac:dyDescent="0.3">
      <c r="A8">
        <v>3</v>
      </c>
      <c r="B8">
        <v>1.59</v>
      </c>
      <c r="C8">
        <v>6.8700000000000002E-3</v>
      </c>
      <c r="D8">
        <v>12.93</v>
      </c>
      <c r="E8" s="4">
        <v>3.3290000000000002</v>
      </c>
      <c r="G8">
        <v>8.4600000000000005E-3</v>
      </c>
      <c r="H8">
        <v>-4.3299999999999998E-2</v>
      </c>
      <c r="I8">
        <v>81.86</v>
      </c>
    </row>
    <row r="10" spans="1:9" x14ac:dyDescent="0.3">
      <c r="A10" s="2" t="s">
        <v>69</v>
      </c>
    </row>
    <row r="12" spans="1:9" x14ac:dyDescent="0.3">
      <c r="A12" t="s">
        <v>2</v>
      </c>
      <c r="B12" t="s">
        <v>73</v>
      </c>
      <c r="C12" t="s">
        <v>67</v>
      </c>
      <c r="D12" t="s">
        <v>68</v>
      </c>
      <c r="G12" t="s">
        <v>70</v>
      </c>
      <c r="H12" t="s">
        <v>71</v>
      </c>
      <c r="I12" t="s">
        <v>72</v>
      </c>
    </row>
    <row r="13" spans="1:9" x14ac:dyDescent="0.3">
      <c r="A13">
        <v>1</v>
      </c>
      <c r="B13">
        <v>29.7</v>
      </c>
      <c r="C13">
        <v>18.98</v>
      </c>
      <c r="D13" s="4">
        <v>3.9239999999999999</v>
      </c>
      <c r="G13">
        <v>1.24E-2</v>
      </c>
      <c r="H13">
        <v>-0.113</v>
      </c>
      <c r="I13">
        <v>81.86</v>
      </c>
    </row>
    <row r="14" spans="1:9" x14ac:dyDescent="0.3">
      <c r="A14">
        <v>2</v>
      </c>
      <c r="B14">
        <v>30.6</v>
      </c>
      <c r="C14">
        <v>19.38</v>
      </c>
      <c r="D14" s="4">
        <v>3.1579999999999999</v>
      </c>
      <c r="G14">
        <v>5.7000000000000002E-3</v>
      </c>
      <c r="H14">
        <v>-0.34300000000000003</v>
      </c>
      <c r="I14">
        <v>81.86</v>
      </c>
    </row>
    <row r="15" spans="1:9" x14ac:dyDescent="0.3">
      <c r="A15">
        <v>3</v>
      </c>
      <c r="B15">
        <v>23.2</v>
      </c>
      <c r="C15">
        <v>18.18</v>
      </c>
      <c r="D15" s="4">
        <v>10.760999999999999</v>
      </c>
      <c r="G15">
        <v>2.5100000000000001E-2</v>
      </c>
      <c r="H15">
        <v>2.0299999999999999E-2</v>
      </c>
      <c r="I15">
        <v>81.86</v>
      </c>
    </row>
    <row r="17" spans="1:9" x14ac:dyDescent="0.3">
      <c r="A17" s="1" t="s">
        <v>15</v>
      </c>
    </row>
    <row r="19" spans="1:9" x14ac:dyDescent="0.3">
      <c r="A19" s="2" t="s">
        <v>64</v>
      </c>
    </row>
    <row r="21" spans="1:9" x14ac:dyDescent="0.3">
      <c r="A21" t="s">
        <v>2</v>
      </c>
      <c r="B21" t="s">
        <v>65</v>
      </c>
      <c r="C21" t="s">
        <v>66</v>
      </c>
      <c r="D21" t="s">
        <v>67</v>
      </c>
      <c r="E21" t="s">
        <v>68</v>
      </c>
      <c r="G21" t="s">
        <v>70</v>
      </c>
      <c r="H21" t="s">
        <v>71</v>
      </c>
      <c r="I21" t="s">
        <v>72</v>
      </c>
    </row>
    <row r="22" spans="1:9" x14ac:dyDescent="0.3">
      <c r="A22">
        <v>1</v>
      </c>
      <c r="B22">
        <v>1.54</v>
      </c>
      <c r="C22">
        <v>6.7499999999999999E-3</v>
      </c>
      <c r="D22">
        <v>110.98</v>
      </c>
      <c r="E22" s="4">
        <v>4.2850000000000001</v>
      </c>
      <c r="G22">
        <v>1.67E-2</v>
      </c>
      <c r="H22">
        <v>-0.23699999999999999</v>
      </c>
      <c r="I22">
        <v>81.849999999999994</v>
      </c>
    </row>
    <row r="23" spans="1:9" x14ac:dyDescent="0.3">
      <c r="A23">
        <v>2</v>
      </c>
      <c r="B23">
        <v>1.546</v>
      </c>
      <c r="C23">
        <v>7.0800000000000004E-3</v>
      </c>
      <c r="D23">
        <v>113.71</v>
      </c>
      <c r="E23" s="4">
        <v>5.2830000000000004</v>
      </c>
      <c r="G23">
        <v>1.67E-2</v>
      </c>
      <c r="H23">
        <v>-0.23699999999999999</v>
      </c>
      <c r="I23">
        <v>81.849999999999994</v>
      </c>
    </row>
    <row r="24" spans="1:9" x14ac:dyDescent="0.3">
      <c r="A24">
        <v>3</v>
      </c>
      <c r="B24">
        <v>1.548</v>
      </c>
      <c r="C24">
        <v>7.0400000000000003E-3</v>
      </c>
      <c r="D24">
        <v>120.48</v>
      </c>
      <c r="E24" s="4">
        <v>5.609</v>
      </c>
      <c r="G24">
        <v>1.67E-2</v>
      </c>
      <c r="H24">
        <v>-0.23699999999999999</v>
      </c>
      <c r="I24">
        <v>81.849999999999994</v>
      </c>
    </row>
    <row r="26" spans="1:9" x14ac:dyDescent="0.3">
      <c r="A26" s="2" t="s">
        <v>69</v>
      </c>
    </row>
    <row r="28" spans="1:9" x14ac:dyDescent="0.3">
      <c r="A28" t="s">
        <v>2</v>
      </c>
      <c r="B28" t="s">
        <v>73</v>
      </c>
      <c r="C28" t="s">
        <v>67</v>
      </c>
      <c r="D28" t="s">
        <v>68</v>
      </c>
      <c r="G28" t="s">
        <v>70</v>
      </c>
      <c r="H28" t="s">
        <v>71</v>
      </c>
      <c r="I28" t="s">
        <v>72</v>
      </c>
    </row>
    <row r="29" spans="1:9" x14ac:dyDescent="0.3">
      <c r="A29">
        <v>1</v>
      </c>
      <c r="B29">
        <v>25.4</v>
      </c>
      <c r="C29">
        <v>159.01</v>
      </c>
      <c r="D29" s="4">
        <v>11.167</v>
      </c>
      <c r="G29">
        <v>1.9900000000000001E-2</v>
      </c>
      <c r="H29">
        <v>4.8300000000000003E-2</v>
      </c>
      <c r="I29">
        <v>82.07</v>
      </c>
    </row>
    <row r="30" spans="1:9" x14ac:dyDescent="0.3">
      <c r="A30">
        <v>2</v>
      </c>
      <c r="B30">
        <v>27.4</v>
      </c>
      <c r="C30">
        <v>166.04</v>
      </c>
      <c r="D30" s="4">
        <v>12.368</v>
      </c>
      <c r="G30">
        <v>1.9900000000000001E-2</v>
      </c>
      <c r="H30">
        <v>4.8300000000000003E-2</v>
      </c>
      <c r="I30">
        <v>82.07</v>
      </c>
    </row>
    <row r="31" spans="1:9" x14ac:dyDescent="0.3">
      <c r="A31">
        <v>3</v>
      </c>
      <c r="B31">
        <v>27.8</v>
      </c>
      <c r="C31">
        <v>183.76</v>
      </c>
      <c r="D31" s="4">
        <v>11.047000000000001</v>
      </c>
      <c r="G31">
        <v>1.9900000000000001E-2</v>
      </c>
      <c r="H31">
        <v>4.8300000000000003E-2</v>
      </c>
      <c r="I31">
        <v>82.07</v>
      </c>
    </row>
    <row r="33" spans="1:9" x14ac:dyDescent="0.3">
      <c r="A33" s="1" t="s">
        <v>77</v>
      </c>
    </row>
    <row r="35" spans="1:9" x14ac:dyDescent="0.3">
      <c r="A35" s="2" t="s">
        <v>64</v>
      </c>
    </row>
    <row r="37" spans="1:9" x14ac:dyDescent="0.3">
      <c r="A37" t="s">
        <v>2</v>
      </c>
      <c r="B37" t="s">
        <v>65</v>
      </c>
      <c r="C37" t="s">
        <v>66</v>
      </c>
      <c r="D37" t="s">
        <v>67</v>
      </c>
      <c r="E37" t="s">
        <v>68</v>
      </c>
      <c r="G37" t="s">
        <v>70</v>
      </c>
      <c r="H37" t="s">
        <v>71</v>
      </c>
      <c r="I37" t="s">
        <v>72</v>
      </c>
    </row>
    <row r="38" spans="1:9" x14ac:dyDescent="0.3">
      <c r="A38">
        <v>1</v>
      </c>
      <c r="B38">
        <v>1.621</v>
      </c>
      <c r="C38">
        <v>3.5300000000000002E-3</v>
      </c>
      <c r="D38">
        <v>15.2</v>
      </c>
      <c r="E38" s="4">
        <v>4.8049999999999997</v>
      </c>
      <c r="G38">
        <v>1.46E-2</v>
      </c>
      <c r="H38">
        <v>1.4E-2</v>
      </c>
      <c r="I38">
        <v>81.86</v>
      </c>
    </row>
    <row r="39" spans="1:9" x14ac:dyDescent="0.3">
      <c r="A39">
        <v>2</v>
      </c>
      <c r="B39">
        <v>1.6259999999999999</v>
      </c>
      <c r="C39">
        <v>4.0499999999999998E-3</v>
      </c>
      <c r="D39">
        <v>14.25</v>
      </c>
      <c r="E39" s="4">
        <v>4.9660000000000002</v>
      </c>
      <c r="G39">
        <v>1.46E-2</v>
      </c>
      <c r="H39">
        <v>1.4E-2</v>
      </c>
      <c r="I39">
        <v>81.86</v>
      </c>
    </row>
    <row r="40" spans="1:9" x14ac:dyDescent="0.3">
      <c r="A40">
        <v>3</v>
      </c>
      <c r="B40">
        <v>1.6319999999999999</v>
      </c>
      <c r="C40">
        <v>3.5300000000000002E-3</v>
      </c>
      <c r="D40">
        <v>14.01</v>
      </c>
      <c r="E40" s="4">
        <v>6.3529999999999998</v>
      </c>
      <c r="G40">
        <v>1.29E-2</v>
      </c>
      <c r="H40">
        <v>-0.38700000000000001</v>
      </c>
      <c r="I40">
        <v>81.86</v>
      </c>
    </row>
    <row r="42" spans="1:9" x14ac:dyDescent="0.3">
      <c r="A42" s="2" t="s">
        <v>69</v>
      </c>
    </row>
    <row r="44" spans="1:9" x14ac:dyDescent="0.3">
      <c r="A44" t="s">
        <v>2</v>
      </c>
      <c r="B44" t="s">
        <v>73</v>
      </c>
      <c r="C44" t="s">
        <v>67</v>
      </c>
      <c r="D44" t="s">
        <v>68</v>
      </c>
      <c r="G44" t="s">
        <v>70</v>
      </c>
      <c r="H44" t="s">
        <v>71</v>
      </c>
      <c r="I44" t="s">
        <v>72</v>
      </c>
    </row>
    <row r="45" spans="1:9" x14ac:dyDescent="0.3">
      <c r="A45">
        <v>1</v>
      </c>
      <c r="B45">
        <v>19.8</v>
      </c>
      <c r="C45">
        <v>18.28</v>
      </c>
      <c r="D45" s="4">
        <v>5.77</v>
      </c>
      <c r="G45">
        <v>2.3E-2</v>
      </c>
      <c r="H45">
        <v>-7.3400000000000007E-2</v>
      </c>
      <c r="I45">
        <v>81.86</v>
      </c>
    </row>
    <row r="46" spans="1:9" x14ac:dyDescent="0.3">
      <c r="A46">
        <v>2</v>
      </c>
      <c r="B46">
        <v>23.7</v>
      </c>
      <c r="C46">
        <v>18.7</v>
      </c>
      <c r="D46" s="4">
        <v>3.4510000000000001</v>
      </c>
      <c r="G46">
        <v>2.3E-2</v>
      </c>
      <c r="H46">
        <v>-7.3400000000000007E-2</v>
      </c>
      <c r="I46">
        <v>81.86</v>
      </c>
    </row>
    <row r="47" spans="1:9" x14ac:dyDescent="0.3">
      <c r="A47">
        <v>3</v>
      </c>
      <c r="B47">
        <v>26.1</v>
      </c>
      <c r="C47">
        <v>18.809999999999999</v>
      </c>
      <c r="D47" s="4">
        <v>3.7349999999999999</v>
      </c>
      <c r="G47">
        <v>2.3E-2</v>
      </c>
      <c r="H47">
        <v>-7.3400000000000007E-2</v>
      </c>
      <c r="I47">
        <v>81.86</v>
      </c>
    </row>
    <row r="49" spans="1:9" x14ac:dyDescent="0.3">
      <c r="A49" s="1" t="s">
        <v>76</v>
      </c>
    </row>
    <row r="51" spans="1:9" x14ac:dyDescent="0.3">
      <c r="A51" s="2" t="s">
        <v>64</v>
      </c>
    </row>
    <row r="53" spans="1:9" x14ac:dyDescent="0.3">
      <c r="A53" t="s">
        <v>2</v>
      </c>
      <c r="B53" t="s">
        <v>65</v>
      </c>
      <c r="C53" t="s">
        <v>66</v>
      </c>
      <c r="D53" t="s">
        <v>67</v>
      </c>
      <c r="E53" t="s">
        <v>68</v>
      </c>
      <c r="G53" t="s">
        <v>70</v>
      </c>
      <c r="H53" t="s">
        <v>71</v>
      </c>
      <c r="I53" t="s">
        <v>72</v>
      </c>
    </row>
    <row r="54" spans="1:9" x14ac:dyDescent="0.3">
      <c r="A54">
        <v>1</v>
      </c>
      <c r="B54" s="3">
        <v>1.621</v>
      </c>
      <c r="C54" s="6">
        <v>2.97E-3</v>
      </c>
      <c r="D54" s="4">
        <v>16.41</v>
      </c>
      <c r="E54" s="4">
        <v>6.1989999999999998</v>
      </c>
      <c r="G54">
        <v>1.0800000000000001E-2</v>
      </c>
      <c r="H54">
        <v>-0.23100000000000001</v>
      </c>
      <c r="I54">
        <v>81.86</v>
      </c>
    </row>
    <row r="55" spans="1:9" x14ac:dyDescent="0.3">
      <c r="A55">
        <v>2</v>
      </c>
      <c r="B55" s="3">
        <v>1.65</v>
      </c>
      <c r="C55" s="6">
        <v>1.4824E-4</v>
      </c>
      <c r="D55" s="4">
        <v>16.5</v>
      </c>
      <c r="E55" s="4">
        <v>9.1289999999999996</v>
      </c>
      <c r="G55">
        <v>9.2099999999999994E-3</v>
      </c>
      <c r="H55">
        <v>-0.21099999999999999</v>
      </c>
      <c r="I55">
        <v>81.86</v>
      </c>
    </row>
    <row r="56" spans="1:9" x14ac:dyDescent="0.3">
      <c r="A56">
        <v>3</v>
      </c>
      <c r="B56" s="3">
        <v>1.669</v>
      </c>
      <c r="C56" s="6">
        <v>1.039E-3</v>
      </c>
      <c r="D56" s="4">
        <v>15.26</v>
      </c>
      <c r="E56" s="4">
        <v>19.350000000000001</v>
      </c>
      <c r="G56">
        <v>1.11E-2</v>
      </c>
      <c r="H56">
        <v>-0.223</v>
      </c>
      <c r="I56">
        <v>81.86</v>
      </c>
    </row>
    <row r="58" spans="1:9" x14ac:dyDescent="0.3">
      <c r="A58" s="2" t="s">
        <v>69</v>
      </c>
    </row>
    <row r="60" spans="1:9" x14ac:dyDescent="0.3">
      <c r="A60" t="s">
        <v>2</v>
      </c>
      <c r="B60" t="s">
        <v>73</v>
      </c>
      <c r="C60" t="s">
        <v>67</v>
      </c>
      <c r="D60" t="s">
        <v>68</v>
      </c>
      <c r="G60" t="s">
        <v>70</v>
      </c>
      <c r="H60" t="s">
        <v>71</v>
      </c>
      <c r="I60" t="s">
        <v>72</v>
      </c>
    </row>
    <row r="61" spans="1:9" x14ac:dyDescent="0.3">
      <c r="A61">
        <v>1</v>
      </c>
      <c r="B61">
        <v>24.2</v>
      </c>
      <c r="C61">
        <v>22.91</v>
      </c>
      <c r="D61" s="4">
        <v>5.13</v>
      </c>
      <c r="G61">
        <v>1.9E-2</v>
      </c>
      <c r="H61">
        <v>-9.2799999999999994E-2</v>
      </c>
      <c r="I61">
        <v>81.86</v>
      </c>
    </row>
    <row r="62" spans="1:9" x14ac:dyDescent="0.3">
      <c r="A62">
        <v>2</v>
      </c>
      <c r="B62">
        <v>30</v>
      </c>
      <c r="C62">
        <v>24.06</v>
      </c>
      <c r="D62" s="4">
        <v>11.031000000000001</v>
      </c>
      <c r="G62">
        <v>1.9E-2</v>
      </c>
      <c r="H62">
        <v>-9.2799999999999994E-2</v>
      </c>
      <c r="I62">
        <v>81.86</v>
      </c>
    </row>
    <row r="63" spans="1:9" x14ac:dyDescent="0.3">
      <c r="A63">
        <v>3</v>
      </c>
      <c r="B63">
        <v>22.4</v>
      </c>
      <c r="C63">
        <v>19.329999999999998</v>
      </c>
      <c r="D63" s="4">
        <v>5.5940000000000003</v>
      </c>
      <c r="G63">
        <v>2.0899999999999998E-2</v>
      </c>
      <c r="H63">
        <v>0.315</v>
      </c>
      <c r="I63">
        <v>81.86</v>
      </c>
    </row>
    <row r="65" spans="1:9" x14ac:dyDescent="0.3">
      <c r="A65" s="1" t="s">
        <v>75</v>
      </c>
    </row>
    <row r="67" spans="1:9" x14ac:dyDescent="0.3">
      <c r="A67" s="2" t="s">
        <v>64</v>
      </c>
    </row>
    <row r="69" spans="1:9" x14ac:dyDescent="0.3">
      <c r="A69" t="s">
        <v>2</v>
      </c>
      <c r="B69" t="s">
        <v>65</v>
      </c>
      <c r="C69" t="s">
        <v>66</v>
      </c>
      <c r="D69" t="s">
        <v>67</v>
      </c>
      <c r="E69" t="s">
        <v>68</v>
      </c>
      <c r="G69" t="s">
        <v>70</v>
      </c>
      <c r="H69" t="s">
        <v>71</v>
      </c>
      <c r="I69" t="s">
        <v>72</v>
      </c>
    </row>
    <row r="70" spans="1:9" x14ac:dyDescent="0.3">
      <c r="A70">
        <v>1</v>
      </c>
      <c r="B70">
        <v>1.5680000000000001</v>
      </c>
      <c r="C70">
        <v>6.8199999999999997E-3</v>
      </c>
      <c r="D70">
        <v>19.37</v>
      </c>
      <c r="E70" s="4">
        <v>4.202</v>
      </c>
      <c r="G70">
        <v>2.4799999999999999E-2</v>
      </c>
      <c r="H70">
        <v>-0.44900000000000001</v>
      </c>
      <c r="I70">
        <v>82.06</v>
      </c>
    </row>
    <row r="71" spans="1:9" x14ac:dyDescent="0.3">
      <c r="A71">
        <v>2</v>
      </c>
      <c r="B71">
        <v>1.571</v>
      </c>
      <c r="C71">
        <v>7.1599999999999997E-3</v>
      </c>
      <c r="D71">
        <v>18.5</v>
      </c>
      <c r="E71" s="4">
        <v>4.6970000000000001</v>
      </c>
      <c r="G71">
        <v>2.4799999999999999E-2</v>
      </c>
      <c r="H71">
        <v>-0.44900000000000001</v>
      </c>
      <c r="I71">
        <v>82.06</v>
      </c>
    </row>
    <row r="72" spans="1:9" x14ac:dyDescent="0.3">
      <c r="A72">
        <v>3</v>
      </c>
      <c r="B72">
        <v>1.591</v>
      </c>
      <c r="C72">
        <v>6.0099999999999997E-3</v>
      </c>
      <c r="D72">
        <v>17.84</v>
      </c>
      <c r="E72" s="4">
        <v>3.944</v>
      </c>
      <c r="G72">
        <v>1.1599999999999999E-2</v>
      </c>
      <c r="H72">
        <v>-0.26400000000000001</v>
      </c>
      <c r="I72">
        <v>82.06</v>
      </c>
    </row>
    <row r="74" spans="1:9" x14ac:dyDescent="0.3">
      <c r="A74" s="2" t="s">
        <v>69</v>
      </c>
    </row>
    <row r="76" spans="1:9" x14ac:dyDescent="0.3">
      <c r="A76" t="s">
        <v>2</v>
      </c>
      <c r="B76" t="s">
        <v>73</v>
      </c>
      <c r="C76" t="s">
        <v>67</v>
      </c>
      <c r="D76" t="s">
        <v>68</v>
      </c>
      <c r="G76" t="s">
        <v>70</v>
      </c>
      <c r="H76" t="s">
        <v>71</v>
      </c>
      <c r="I76" t="s">
        <v>72</v>
      </c>
    </row>
    <row r="77" spans="1:9" x14ac:dyDescent="0.3">
      <c r="A77">
        <v>1</v>
      </c>
      <c r="B77">
        <v>19.5</v>
      </c>
      <c r="C77">
        <v>25.89</v>
      </c>
      <c r="D77" s="4">
        <v>4.5650000000000004</v>
      </c>
      <c r="G77">
        <v>1.3899999999999999E-2</v>
      </c>
      <c r="H77">
        <v>1.44E-2</v>
      </c>
      <c r="I77">
        <v>82.17</v>
      </c>
    </row>
    <row r="78" spans="1:9" x14ac:dyDescent="0.3">
      <c r="A78">
        <v>2</v>
      </c>
      <c r="B78">
        <v>22.2</v>
      </c>
      <c r="C78">
        <v>25.66</v>
      </c>
      <c r="D78" s="4">
        <v>4.8869999999999996</v>
      </c>
      <c r="G78">
        <v>1.3899999999999999E-2</v>
      </c>
      <c r="H78">
        <v>1.44E-2</v>
      </c>
      <c r="I78">
        <v>82.17</v>
      </c>
    </row>
    <row r="79" spans="1:9" x14ac:dyDescent="0.3">
      <c r="A79">
        <v>3</v>
      </c>
      <c r="B79">
        <v>23.2</v>
      </c>
      <c r="C79">
        <v>24.43</v>
      </c>
      <c r="D79" s="4">
        <v>7.1509999999999998</v>
      </c>
      <c r="G79">
        <v>1.3899999999999999E-2</v>
      </c>
      <c r="H79">
        <v>1.44E-2</v>
      </c>
      <c r="I79">
        <v>82.17</v>
      </c>
    </row>
    <row r="81" spans="1:9" x14ac:dyDescent="0.3">
      <c r="A81" s="1" t="s">
        <v>74</v>
      </c>
    </row>
    <row r="83" spans="1:9" x14ac:dyDescent="0.3">
      <c r="A83" s="2" t="s">
        <v>64</v>
      </c>
    </row>
    <row r="85" spans="1:9" x14ac:dyDescent="0.3">
      <c r="A85" t="s">
        <v>2</v>
      </c>
      <c r="B85" t="s">
        <v>65</v>
      </c>
      <c r="C85" t="s">
        <v>66</v>
      </c>
      <c r="D85" t="s">
        <v>67</v>
      </c>
      <c r="E85" t="s">
        <v>68</v>
      </c>
      <c r="G85" t="s">
        <v>70</v>
      </c>
      <c r="H85" t="s">
        <v>71</v>
      </c>
      <c r="I85" t="s">
        <v>72</v>
      </c>
    </row>
    <row r="86" spans="1:9" x14ac:dyDescent="0.3">
      <c r="A86">
        <v>1</v>
      </c>
      <c r="B86">
        <v>1.5880000000000001</v>
      </c>
      <c r="C86">
        <v>5.96E-3</v>
      </c>
      <c r="D86">
        <v>22.13</v>
      </c>
      <c r="E86" s="4">
        <v>3.5190000000000001</v>
      </c>
      <c r="G86">
        <v>1.37E-2</v>
      </c>
      <c r="H86">
        <v>-0.17</v>
      </c>
      <c r="I86">
        <v>82.63</v>
      </c>
    </row>
    <row r="87" spans="1:9" x14ac:dyDescent="0.3">
      <c r="A87">
        <v>2</v>
      </c>
      <c r="B87">
        <v>1.5920000000000001</v>
      </c>
      <c r="C87">
        <v>5.8300000000000001E-3</v>
      </c>
      <c r="D87">
        <v>21.94</v>
      </c>
      <c r="E87" s="4">
        <v>3.516</v>
      </c>
      <c r="G87">
        <v>8.1499999999999993E-3</v>
      </c>
      <c r="H87">
        <v>-0.154</v>
      </c>
      <c r="I87">
        <v>82.63</v>
      </c>
    </row>
    <row r="88" spans="1:9" x14ac:dyDescent="0.3">
      <c r="A88">
        <v>3</v>
      </c>
      <c r="B88">
        <v>1.599</v>
      </c>
      <c r="C88">
        <v>6.13E-3</v>
      </c>
      <c r="D88">
        <v>20.99</v>
      </c>
      <c r="E88" s="4">
        <v>4.008</v>
      </c>
      <c r="G88">
        <v>8.1499999999999993E-3</v>
      </c>
      <c r="H88">
        <v>-0.154</v>
      </c>
      <c r="I88">
        <v>82.63</v>
      </c>
    </row>
    <row r="90" spans="1:9" x14ac:dyDescent="0.3">
      <c r="A90" s="2" t="s">
        <v>69</v>
      </c>
    </row>
    <row r="92" spans="1:9" x14ac:dyDescent="0.3">
      <c r="A92" t="s">
        <v>2</v>
      </c>
      <c r="B92" t="s">
        <v>73</v>
      </c>
      <c r="C92" t="s">
        <v>67</v>
      </c>
      <c r="D92" t="s">
        <v>68</v>
      </c>
      <c r="G92" t="s">
        <v>70</v>
      </c>
      <c r="H92" t="s">
        <v>71</v>
      </c>
      <c r="I92" t="s">
        <v>72</v>
      </c>
    </row>
    <row r="93" spans="1:9" x14ac:dyDescent="0.3">
      <c r="A93">
        <v>1</v>
      </c>
      <c r="B93">
        <v>23.3</v>
      </c>
      <c r="C93">
        <v>29.91</v>
      </c>
      <c r="D93" s="4">
        <v>7.22</v>
      </c>
      <c r="G93">
        <v>1.78E-2</v>
      </c>
      <c r="H93">
        <v>0.106</v>
      </c>
      <c r="I93">
        <v>82.68</v>
      </c>
    </row>
    <row r="94" spans="1:9" x14ac:dyDescent="0.3">
      <c r="A94">
        <v>2</v>
      </c>
      <c r="B94">
        <v>24.8</v>
      </c>
      <c r="C94">
        <v>30.09</v>
      </c>
      <c r="D94" s="4">
        <v>8.1470000000000002</v>
      </c>
      <c r="G94">
        <v>1.78E-2</v>
      </c>
      <c r="H94">
        <v>0.106</v>
      </c>
      <c r="I94">
        <v>82.68</v>
      </c>
    </row>
    <row r="95" spans="1:9" x14ac:dyDescent="0.3">
      <c r="A95">
        <v>3</v>
      </c>
      <c r="B95">
        <v>25.8</v>
      </c>
      <c r="C95">
        <v>29.16</v>
      </c>
      <c r="D95" s="4">
        <v>29.565000000000001</v>
      </c>
      <c r="G95">
        <v>1.78E-2</v>
      </c>
      <c r="H95">
        <v>0.106</v>
      </c>
      <c r="I95">
        <v>82.68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CA8E8-7F5F-4CB5-AAD3-2577B229FC5A}">
  <dimension ref="A1:AJ176"/>
  <sheetViews>
    <sheetView zoomScaleNormal="100" workbookViewId="0"/>
  </sheetViews>
  <sheetFormatPr defaultRowHeight="14.4" x14ac:dyDescent="0.3"/>
  <cols>
    <col min="1" max="1" width="21.33203125" customWidth="1"/>
    <col min="2" max="2" width="10.88671875" bestFit="1" customWidth="1"/>
    <col min="3" max="3" width="25.109375" bestFit="1" customWidth="1"/>
    <col min="4" max="4" width="10.44140625" bestFit="1" customWidth="1"/>
    <col min="5" max="5" width="11.88671875" bestFit="1" customWidth="1"/>
    <col min="6" max="6" width="14.21875" bestFit="1" customWidth="1"/>
    <col min="7" max="7" width="7.5546875" bestFit="1" customWidth="1"/>
    <col min="8" max="8" width="16.77734375" bestFit="1" customWidth="1"/>
    <col min="9" max="9" width="21.109375" bestFit="1" customWidth="1"/>
    <col min="10" max="10" width="26.44140625" bestFit="1" customWidth="1"/>
    <col min="12" max="12" width="13.109375" bestFit="1" customWidth="1"/>
    <col min="13" max="13" width="7.5546875" bestFit="1" customWidth="1"/>
    <col min="14" max="14" width="5.5546875" bestFit="1" customWidth="1"/>
    <col min="15" max="15" width="7.5546875" bestFit="1" customWidth="1"/>
    <col min="16" max="16" width="7.21875" bestFit="1" customWidth="1"/>
    <col min="17" max="17" width="7.5546875" bestFit="1" customWidth="1"/>
    <col min="18" max="18" width="8.21875" bestFit="1" customWidth="1"/>
    <col min="19" max="19" width="8.44140625" bestFit="1" customWidth="1"/>
    <col min="20" max="20" width="8.21875" bestFit="1" customWidth="1"/>
  </cols>
  <sheetData>
    <row r="1" spans="1:36" x14ac:dyDescent="0.3">
      <c r="A1" s="1" t="s">
        <v>0</v>
      </c>
    </row>
    <row r="3" spans="1:36" x14ac:dyDescent="0.3">
      <c r="A3" s="2" t="s">
        <v>16</v>
      </c>
    </row>
    <row r="5" spans="1:36" x14ac:dyDescent="0.3">
      <c r="M5" s="7" t="s">
        <v>33</v>
      </c>
      <c r="N5" s="7"/>
      <c r="O5" s="7"/>
      <c r="P5" s="7"/>
      <c r="Q5" s="7"/>
      <c r="R5" s="7"/>
      <c r="S5" s="7"/>
      <c r="T5" s="7"/>
      <c r="U5" s="7" t="s">
        <v>32</v>
      </c>
      <c r="V5" s="7"/>
      <c r="W5" s="7"/>
      <c r="X5" s="7"/>
      <c r="Y5" s="7"/>
      <c r="Z5" s="7"/>
      <c r="AA5" s="7"/>
      <c r="AB5" s="7"/>
      <c r="AC5" s="7" t="s">
        <v>34</v>
      </c>
      <c r="AD5" s="7"/>
      <c r="AE5" s="7"/>
      <c r="AF5" s="7"/>
      <c r="AG5" s="7"/>
      <c r="AH5" s="7"/>
      <c r="AI5" s="7"/>
      <c r="AJ5" s="7"/>
    </row>
    <row r="6" spans="1:36" x14ac:dyDescent="0.3">
      <c r="A6" t="s">
        <v>1</v>
      </c>
      <c r="B6" t="s">
        <v>2</v>
      </c>
      <c r="C6" t="s">
        <v>3</v>
      </c>
      <c r="D6" t="s">
        <v>6</v>
      </c>
      <c r="E6" t="s">
        <v>5</v>
      </c>
      <c r="F6" t="s">
        <v>4</v>
      </c>
      <c r="G6" t="s">
        <v>7</v>
      </c>
      <c r="H6" t="s">
        <v>10</v>
      </c>
      <c r="I6" t="s">
        <v>9</v>
      </c>
      <c r="J6" t="s">
        <v>8</v>
      </c>
      <c r="L6" t="s">
        <v>23</v>
      </c>
      <c r="M6" t="s">
        <v>24</v>
      </c>
      <c r="N6" t="s">
        <v>25</v>
      </c>
      <c r="O6" t="s">
        <v>26</v>
      </c>
      <c r="P6" t="s">
        <v>31</v>
      </c>
      <c r="Q6" t="s">
        <v>30</v>
      </c>
      <c r="R6" t="s">
        <v>29</v>
      </c>
      <c r="S6" t="s">
        <v>28</v>
      </c>
      <c r="T6" t="s">
        <v>27</v>
      </c>
      <c r="U6" t="s">
        <v>24</v>
      </c>
      <c r="V6" t="s">
        <v>25</v>
      </c>
      <c r="W6" t="s">
        <v>26</v>
      </c>
      <c r="X6" t="s">
        <v>31</v>
      </c>
      <c r="Y6" t="s">
        <v>30</v>
      </c>
      <c r="Z6" t="s">
        <v>29</v>
      </c>
      <c r="AA6" t="s">
        <v>28</v>
      </c>
      <c r="AB6" t="s">
        <v>27</v>
      </c>
      <c r="AC6" t="s">
        <v>24</v>
      </c>
      <c r="AD6" t="s">
        <v>25</v>
      </c>
      <c r="AE6" t="s">
        <v>26</v>
      </c>
      <c r="AF6" t="s">
        <v>31</v>
      </c>
      <c r="AG6" t="s">
        <v>30</v>
      </c>
      <c r="AH6" t="s">
        <v>29</v>
      </c>
      <c r="AI6" t="s">
        <v>28</v>
      </c>
      <c r="AJ6" t="s">
        <v>27</v>
      </c>
    </row>
    <row r="7" spans="1:36" x14ac:dyDescent="0.3">
      <c r="A7">
        <v>8</v>
      </c>
      <c r="B7" t="s">
        <v>11</v>
      </c>
      <c r="C7">
        <v>16.600000000000001</v>
      </c>
      <c r="D7">
        <v>31.17</v>
      </c>
      <c r="E7">
        <v>12.35</v>
      </c>
      <c r="F7">
        <f>D7-E7</f>
        <v>18.82</v>
      </c>
      <c r="G7">
        <v>4989</v>
      </c>
      <c r="H7">
        <v>3.02</v>
      </c>
      <c r="I7">
        <v>2.66</v>
      </c>
      <c r="J7">
        <f>(H7+I7)/2</f>
        <v>2.84</v>
      </c>
      <c r="L7" s="4">
        <f>F7/1000/PI()/0.0007/C7*100/G7*60*60</f>
        <v>37.20082875738705</v>
      </c>
      <c r="M7" s="3">
        <v>1.2848968000000001E-2</v>
      </c>
      <c r="N7" s="3"/>
      <c r="O7" s="3">
        <v>1.6787601999999999E-2</v>
      </c>
      <c r="P7" s="3"/>
      <c r="Q7" s="3">
        <v>2.2730288000000001E-2</v>
      </c>
      <c r="R7" s="3"/>
      <c r="S7" s="3">
        <v>3.2846101000000003E-2</v>
      </c>
      <c r="T7" s="3"/>
      <c r="U7" s="3">
        <v>1.2239702999999999E-2</v>
      </c>
      <c r="V7" s="3"/>
      <c r="W7" s="3">
        <v>5.0794600000000001E-3</v>
      </c>
      <c r="X7" s="3"/>
      <c r="Y7" s="3">
        <v>1.5932300000000001E-4</v>
      </c>
      <c r="Z7" s="3"/>
      <c r="AA7" s="3">
        <v>-5.71161E-5</v>
      </c>
      <c r="AB7" s="3"/>
      <c r="AC7" s="4">
        <f>(1-U7/M7)*100</f>
        <v>4.7417426831477876</v>
      </c>
      <c r="AD7" s="4"/>
      <c r="AE7" s="4">
        <f t="shared" ref="AE7:AI7" si="0">(1-W7/O7)*100</f>
        <v>69.742789947009712</v>
      </c>
      <c r="AF7" s="4"/>
      <c r="AG7" s="4">
        <f t="shared" si="0"/>
        <v>99.299071793547014</v>
      </c>
      <c r="AH7" s="4"/>
      <c r="AI7" s="4">
        <f t="shared" si="0"/>
        <v>100.17389004557953</v>
      </c>
      <c r="AJ7" s="4"/>
    </row>
    <row r="8" spans="1:36" x14ac:dyDescent="0.3">
      <c r="A8">
        <v>8</v>
      </c>
      <c r="B8" t="s">
        <v>12</v>
      </c>
      <c r="C8">
        <v>16.100000000000001</v>
      </c>
      <c r="D8">
        <v>32.32</v>
      </c>
      <c r="E8">
        <v>11.75</v>
      </c>
      <c r="F8">
        <f t="shared" ref="F8:F38" si="1">D8-E8</f>
        <v>20.57</v>
      </c>
      <c r="G8">
        <v>4989</v>
      </c>
      <c r="H8">
        <v>3.02</v>
      </c>
      <c r="I8">
        <v>2.66</v>
      </c>
      <c r="J8">
        <f t="shared" ref="J8:J38" si="2">(H8+I8)/2</f>
        <v>2.84</v>
      </c>
      <c r="L8" s="4">
        <f t="shared" ref="L8:L38" si="3">F8/1000/PI()/0.0007/C8*100/G8*60*60</f>
        <v>41.922724566685694</v>
      </c>
      <c r="M8" s="3">
        <v>1.2848968000000001E-2</v>
      </c>
      <c r="N8" s="3"/>
      <c r="O8" s="3">
        <v>1.6787601999999999E-2</v>
      </c>
      <c r="P8" s="3"/>
      <c r="Q8" s="3">
        <v>2.2730288000000001E-2</v>
      </c>
      <c r="R8" s="3"/>
      <c r="S8" s="3">
        <v>3.2846101000000003E-2</v>
      </c>
      <c r="U8" s="3">
        <v>1.2222792999999999E-2</v>
      </c>
      <c r="V8" s="3"/>
      <c r="W8" s="3">
        <v>4.821568E-3</v>
      </c>
      <c r="X8" s="3"/>
      <c r="Y8" s="3">
        <v>7.3073500000000004E-5</v>
      </c>
      <c r="Z8" s="3"/>
      <c r="AA8" s="3">
        <v>-9.8328000000000001E-6</v>
      </c>
      <c r="AB8" s="3"/>
      <c r="AC8" s="4">
        <f t="shared" ref="AC8:AC22" si="4">(1-U8/M8)*100</f>
        <v>4.8733485833259209</v>
      </c>
      <c r="AD8" s="4"/>
      <c r="AE8" s="4">
        <f t="shared" ref="AE8:AE22" si="5">(1-W8/O8)*100</f>
        <v>71.278995058377006</v>
      </c>
      <c r="AF8" s="4"/>
      <c r="AG8" s="4">
        <f t="shared" ref="AG8:AG22" si="6">(1-Y8/Q8)*100</f>
        <v>99.678519251493867</v>
      </c>
      <c r="AH8" s="4"/>
      <c r="AI8" s="4">
        <f t="shared" ref="AI8:AI22" si="7">(1-AA8/S8)*100</f>
        <v>100.02993597322252</v>
      </c>
      <c r="AJ8" s="4"/>
    </row>
    <row r="9" spans="1:36" x14ac:dyDescent="0.3">
      <c r="A9">
        <v>8</v>
      </c>
      <c r="B9" t="s">
        <v>13</v>
      </c>
      <c r="C9">
        <v>17.3</v>
      </c>
      <c r="D9">
        <v>32.99</v>
      </c>
      <c r="E9">
        <v>11.76</v>
      </c>
      <c r="F9">
        <f t="shared" si="1"/>
        <v>21.230000000000004</v>
      </c>
      <c r="G9">
        <v>4989</v>
      </c>
      <c r="H9">
        <v>3.02</v>
      </c>
      <c r="I9">
        <v>2.66</v>
      </c>
      <c r="J9">
        <f t="shared" si="2"/>
        <v>2.84</v>
      </c>
      <c r="L9" s="4">
        <f t="shared" si="3"/>
        <v>40.266601355773389</v>
      </c>
      <c r="M9" s="3">
        <v>1.2848968000000001E-2</v>
      </c>
      <c r="N9" s="3"/>
      <c r="O9" s="3">
        <v>1.6787601999999999E-2</v>
      </c>
      <c r="P9" s="3"/>
      <c r="Q9" s="3">
        <v>2.2730288000000001E-2</v>
      </c>
      <c r="R9" s="3"/>
      <c r="S9" s="3">
        <v>3.2846101000000003E-2</v>
      </c>
      <c r="U9" s="3">
        <v>1.2337018E-2</v>
      </c>
      <c r="V9" s="3"/>
      <c r="W9" s="3">
        <v>5.4350689999999998E-3</v>
      </c>
      <c r="X9" s="3"/>
      <c r="Y9" s="3">
        <v>5.3259200000000003E-4</v>
      </c>
      <c r="Z9" s="3"/>
      <c r="AA9" s="3">
        <v>8.5219700000000007E-5</v>
      </c>
      <c r="AB9" s="3"/>
      <c r="AC9" s="4">
        <f t="shared" si="4"/>
        <v>3.984366682211371</v>
      </c>
      <c r="AD9" s="4"/>
      <c r="AE9" s="4">
        <f t="shared" si="5"/>
        <v>67.624506466140915</v>
      </c>
      <c r="AF9" s="4"/>
      <c r="AG9" s="4">
        <f t="shared" si="6"/>
        <v>97.656906062958811</v>
      </c>
      <c r="AH9" s="4"/>
      <c r="AI9" s="4">
        <f t="shared" si="7"/>
        <v>99.740548505285304</v>
      </c>
      <c r="AJ9" s="4"/>
    </row>
    <row r="10" spans="1:36" x14ac:dyDescent="0.3">
      <c r="A10">
        <v>8</v>
      </c>
      <c r="B10" t="s">
        <v>14</v>
      </c>
      <c r="C10">
        <v>16.899999999999999</v>
      </c>
      <c r="D10">
        <v>34.659999999999997</v>
      </c>
      <c r="E10">
        <v>11.79</v>
      </c>
      <c r="F10">
        <f t="shared" si="1"/>
        <v>22.869999999999997</v>
      </c>
      <c r="G10">
        <v>4989</v>
      </c>
      <c r="H10">
        <v>3.02</v>
      </c>
      <c r="I10">
        <v>2.66</v>
      </c>
      <c r="J10">
        <f t="shared" si="2"/>
        <v>2.84</v>
      </c>
      <c r="L10" s="4">
        <f t="shared" si="3"/>
        <v>44.403841535543634</v>
      </c>
      <c r="M10" s="3">
        <v>1.2848968000000001E-2</v>
      </c>
      <c r="N10" s="3"/>
      <c r="O10" s="3">
        <v>1.6787601999999999E-2</v>
      </c>
      <c r="P10" s="3"/>
      <c r="Q10" s="3">
        <v>2.2730288000000001E-2</v>
      </c>
      <c r="R10" s="3"/>
      <c r="S10" s="3">
        <v>3.2846101000000003E-2</v>
      </c>
      <c r="U10" s="3">
        <v>1.2390412E-2</v>
      </c>
      <c r="V10" s="3"/>
      <c r="W10" s="3">
        <v>5.8015310000000004E-3</v>
      </c>
      <c r="X10" s="3"/>
      <c r="Y10" s="3">
        <v>8.1431799999999996E-4</v>
      </c>
      <c r="Z10" s="3"/>
      <c r="AA10" s="3">
        <v>2.25248E-4</v>
      </c>
      <c r="AB10" s="3"/>
      <c r="AC10" s="4">
        <f t="shared" si="4"/>
        <v>3.5688157990587333</v>
      </c>
      <c r="AD10" s="4"/>
      <c r="AE10" s="4">
        <f t="shared" si="5"/>
        <v>65.441574085447101</v>
      </c>
      <c r="AF10" s="4"/>
      <c r="AG10" s="4">
        <f t="shared" si="6"/>
        <v>96.41747610061077</v>
      </c>
      <c r="AH10" s="4"/>
      <c r="AI10" s="4">
        <f t="shared" si="7"/>
        <v>99.314232151937915</v>
      </c>
      <c r="AJ10" s="4"/>
    </row>
    <row r="11" spans="1:36" x14ac:dyDescent="0.3">
      <c r="A11">
        <v>9</v>
      </c>
      <c r="B11" t="s">
        <v>11</v>
      </c>
      <c r="C11">
        <v>16.7</v>
      </c>
      <c r="D11">
        <v>31.56</v>
      </c>
      <c r="E11">
        <v>11.65</v>
      </c>
      <c r="F11">
        <f t="shared" si="1"/>
        <v>19.909999999999997</v>
      </c>
      <c r="G11">
        <v>4989</v>
      </c>
      <c r="H11">
        <v>3.02</v>
      </c>
      <c r="I11">
        <v>2.66</v>
      </c>
      <c r="J11">
        <f t="shared" si="2"/>
        <v>2.84</v>
      </c>
      <c r="L11" s="4">
        <f t="shared" si="3"/>
        <v>39.119732191161667</v>
      </c>
      <c r="M11" s="3">
        <v>1.2848968000000001E-2</v>
      </c>
      <c r="N11" s="3"/>
      <c r="O11" s="3">
        <v>1.6787601999999999E-2</v>
      </c>
      <c r="P11" s="3"/>
      <c r="Q11" s="3">
        <v>2.2730288000000001E-2</v>
      </c>
      <c r="R11" s="3"/>
      <c r="S11" s="3">
        <v>3.2846101000000003E-2</v>
      </c>
      <c r="U11" s="3">
        <v>1.2387502999999999E-2</v>
      </c>
      <c r="V11" s="3"/>
      <c r="W11" s="3">
        <v>5.1898580000000003E-3</v>
      </c>
      <c r="X11" s="3"/>
      <c r="Y11" s="3">
        <v>5.4877300000000001E-4</v>
      </c>
      <c r="Z11" s="3"/>
      <c r="AA11" s="3">
        <v>1.00117E-4</v>
      </c>
      <c r="AB11" s="3"/>
      <c r="AC11" s="4">
        <f t="shared" si="4"/>
        <v>3.5914557495979493</v>
      </c>
      <c r="AD11" s="4"/>
      <c r="AE11" s="4">
        <f t="shared" si="5"/>
        <v>69.085173689488229</v>
      </c>
      <c r="AF11" s="4"/>
      <c r="AG11" s="4">
        <f t="shared" si="6"/>
        <v>97.585719107474574</v>
      </c>
      <c r="AH11" s="4"/>
      <c r="AI11" s="4">
        <f t="shared" si="7"/>
        <v>99.695193654796341</v>
      </c>
      <c r="AJ11" s="4"/>
    </row>
    <row r="12" spans="1:36" x14ac:dyDescent="0.3">
      <c r="A12">
        <v>9</v>
      </c>
      <c r="B12" t="s">
        <v>12</v>
      </c>
      <c r="C12">
        <v>17</v>
      </c>
      <c r="D12">
        <v>32.159999999999997</v>
      </c>
      <c r="E12">
        <v>11.74</v>
      </c>
      <c r="F12">
        <f t="shared" si="1"/>
        <v>20.419999999999995</v>
      </c>
      <c r="G12">
        <v>4989</v>
      </c>
      <c r="H12">
        <v>3.02</v>
      </c>
      <c r="I12">
        <v>2.66</v>
      </c>
      <c r="J12">
        <f t="shared" si="2"/>
        <v>2.84</v>
      </c>
      <c r="L12" s="4">
        <f t="shared" si="3"/>
        <v>39.413762972898049</v>
      </c>
      <c r="M12" s="3">
        <v>1.2848968000000001E-2</v>
      </c>
      <c r="N12" s="3"/>
      <c r="O12" s="3">
        <v>1.6787601999999999E-2</v>
      </c>
      <c r="P12" s="3"/>
      <c r="Q12" s="3">
        <v>2.2730288000000001E-2</v>
      </c>
      <c r="R12" s="3"/>
      <c r="S12" s="3">
        <v>3.2846101000000003E-2</v>
      </c>
      <c r="U12" s="3">
        <v>1.2346831000000001E-2</v>
      </c>
      <c r="V12" s="3"/>
      <c r="W12" s="3">
        <v>4.819472E-3</v>
      </c>
      <c r="X12" s="3"/>
      <c r="Y12" s="3">
        <v>2.8952399999999999E-4</v>
      </c>
      <c r="Z12" s="3"/>
      <c r="AA12" s="3">
        <v>-1.02544E-4</v>
      </c>
      <c r="AB12" s="3"/>
      <c r="AC12" s="4">
        <f t="shared" si="4"/>
        <v>3.907994789931768</v>
      </c>
      <c r="AD12" s="4"/>
      <c r="AE12" s="4">
        <f t="shared" si="5"/>
        <v>71.291480462784378</v>
      </c>
      <c r="AF12" s="4"/>
      <c r="AG12" s="4">
        <f t="shared" si="6"/>
        <v>98.726263389183629</v>
      </c>
      <c r="AH12" s="4"/>
      <c r="AI12" s="4">
        <f t="shared" si="7"/>
        <v>100.31219535006606</v>
      </c>
      <c r="AJ12" s="4"/>
    </row>
    <row r="13" spans="1:36" x14ac:dyDescent="0.3">
      <c r="A13">
        <v>9</v>
      </c>
      <c r="B13" t="s">
        <v>13</v>
      </c>
      <c r="C13">
        <v>17.100000000000001</v>
      </c>
      <c r="D13">
        <v>34.89</v>
      </c>
      <c r="E13">
        <v>11.83</v>
      </c>
      <c r="F13">
        <f t="shared" si="1"/>
        <v>23.060000000000002</v>
      </c>
      <c r="G13">
        <v>4989</v>
      </c>
      <c r="H13">
        <v>3.02</v>
      </c>
      <c r="I13">
        <v>2.66</v>
      </c>
      <c r="J13">
        <f t="shared" si="2"/>
        <v>2.84</v>
      </c>
      <c r="L13" s="4">
        <f t="shared" si="3"/>
        <v>44.249083173346563</v>
      </c>
      <c r="M13" s="3">
        <v>1.2848968000000001E-2</v>
      </c>
      <c r="N13" s="3"/>
      <c r="O13" s="3">
        <v>1.6787601999999999E-2</v>
      </c>
      <c r="P13" s="3"/>
      <c r="Q13" s="3">
        <v>2.2730288000000001E-2</v>
      </c>
      <c r="R13" s="3"/>
      <c r="S13" s="3">
        <v>3.2846101000000003E-2</v>
      </c>
      <c r="U13" s="3">
        <v>1.2365464E-2</v>
      </c>
      <c r="V13" s="3"/>
      <c r="W13" s="3">
        <v>5.0957839999999999E-3</v>
      </c>
      <c r="X13" s="3"/>
      <c r="Y13" s="3">
        <v>5.0357799999999997E-4</v>
      </c>
      <c r="Z13" s="3"/>
      <c r="AA13" s="3">
        <v>5.3641099999999997E-5</v>
      </c>
      <c r="AB13" s="3"/>
      <c r="AC13" s="4">
        <f t="shared" si="4"/>
        <v>3.7629792524971672</v>
      </c>
      <c r="AD13" s="4"/>
      <c r="AE13" s="4">
        <f t="shared" si="5"/>
        <v>69.645551520699627</v>
      </c>
      <c r="AF13" s="4"/>
      <c r="AG13" s="4">
        <f t="shared" si="6"/>
        <v>97.784550728085804</v>
      </c>
      <c r="AH13" s="4"/>
      <c r="AI13" s="4">
        <f t="shared" si="7"/>
        <v>99.836689596734786</v>
      </c>
      <c r="AJ13" s="4"/>
    </row>
    <row r="14" spans="1:36" x14ac:dyDescent="0.3">
      <c r="A14">
        <v>9</v>
      </c>
      <c r="B14" t="s">
        <v>14</v>
      </c>
      <c r="C14">
        <v>17.5</v>
      </c>
      <c r="D14">
        <v>32.770000000000003</v>
      </c>
      <c r="E14">
        <v>11.76</v>
      </c>
      <c r="F14">
        <f t="shared" si="1"/>
        <v>21.010000000000005</v>
      </c>
      <c r="G14">
        <v>4989</v>
      </c>
      <c r="H14">
        <v>3.02</v>
      </c>
      <c r="I14">
        <v>2.66</v>
      </c>
      <c r="J14">
        <f t="shared" si="2"/>
        <v>2.84</v>
      </c>
      <c r="L14" s="4">
        <f t="shared" si="3"/>
        <v>39.39390995111237</v>
      </c>
      <c r="M14" s="3">
        <v>1.2848968000000001E-2</v>
      </c>
      <c r="N14" s="3"/>
      <c r="O14" s="3">
        <v>1.6787601999999999E-2</v>
      </c>
      <c r="P14" s="3"/>
      <c r="Q14" s="3">
        <v>2.2730288000000001E-2</v>
      </c>
      <c r="R14" s="3"/>
      <c r="S14" s="3">
        <v>3.2846101000000003E-2</v>
      </c>
      <c r="U14" s="3">
        <v>1.2424892E-2</v>
      </c>
      <c r="V14" s="3"/>
      <c r="W14" s="3">
        <v>5.1584140000000001E-3</v>
      </c>
      <c r="X14" s="3"/>
      <c r="Y14" s="3">
        <v>4.39448E-4</v>
      </c>
      <c r="Z14" s="3"/>
      <c r="AA14" s="3">
        <v>3.0132099999999999E-5</v>
      </c>
      <c r="AB14" s="3"/>
      <c r="AC14" s="4">
        <f t="shared" si="4"/>
        <v>3.3004673994051603</v>
      </c>
      <c r="AD14" s="4"/>
      <c r="AE14" s="4">
        <f t="shared" si="5"/>
        <v>69.272478582706441</v>
      </c>
      <c r="AF14" s="4"/>
      <c r="AG14" s="4">
        <f t="shared" si="6"/>
        <v>98.066685296728323</v>
      </c>
      <c r="AH14" s="4"/>
      <c r="AI14" s="4">
        <f t="shared" si="7"/>
        <v>99.908262779804531</v>
      </c>
      <c r="AJ14" s="4"/>
    </row>
    <row r="15" spans="1:36" x14ac:dyDescent="0.3">
      <c r="A15">
        <v>10</v>
      </c>
      <c r="B15" t="s">
        <v>11</v>
      </c>
      <c r="C15">
        <v>16.899999999999999</v>
      </c>
      <c r="D15">
        <v>27.47</v>
      </c>
      <c r="E15">
        <v>11.79</v>
      </c>
      <c r="F15">
        <f t="shared" si="1"/>
        <v>15.68</v>
      </c>
      <c r="G15">
        <v>4989</v>
      </c>
      <c r="H15">
        <v>3.02</v>
      </c>
      <c r="I15">
        <v>2.66</v>
      </c>
      <c r="J15">
        <f t="shared" si="2"/>
        <v>2.84</v>
      </c>
      <c r="L15" s="4">
        <f t="shared" si="3"/>
        <v>30.443910593673987</v>
      </c>
      <c r="M15" s="3">
        <v>1.2848968000000001E-2</v>
      </c>
      <c r="N15" s="3"/>
      <c r="O15" s="3">
        <v>1.6787601999999999E-2</v>
      </c>
      <c r="P15" s="3"/>
      <c r="Q15" s="3">
        <v>2.2730288000000001E-2</v>
      </c>
      <c r="R15" s="3"/>
      <c r="S15" s="3">
        <v>3.2846101000000003E-2</v>
      </c>
      <c r="U15" s="3">
        <v>1.2581745E-2</v>
      </c>
      <c r="V15" s="3"/>
      <c r="W15" s="3">
        <v>4.8143129999999998E-3</v>
      </c>
      <c r="X15" s="3"/>
      <c r="Y15" s="3">
        <v>2.5147800000000002E-4</v>
      </c>
      <c r="Z15" s="3"/>
      <c r="AA15" s="3">
        <v>0</v>
      </c>
      <c r="AB15" s="3"/>
      <c r="AC15" s="4">
        <f t="shared" si="4"/>
        <v>2.0797234454938307</v>
      </c>
      <c r="AD15" s="4"/>
      <c r="AE15" s="4">
        <f t="shared" si="5"/>
        <v>71.322211474872944</v>
      </c>
      <c r="AF15" s="4"/>
      <c r="AG15" s="4">
        <f t="shared" si="6"/>
        <v>98.893643582518621</v>
      </c>
      <c r="AH15" s="4"/>
      <c r="AI15" s="4">
        <f t="shared" si="7"/>
        <v>100</v>
      </c>
      <c r="AJ15" s="4"/>
    </row>
    <row r="16" spans="1:36" x14ac:dyDescent="0.3">
      <c r="A16">
        <v>10</v>
      </c>
      <c r="B16" t="s">
        <v>12</v>
      </c>
      <c r="C16">
        <v>17</v>
      </c>
      <c r="D16">
        <v>31.11</v>
      </c>
      <c r="E16">
        <v>11.7</v>
      </c>
      <c r="F16">
        <f t="shared" si="1"/>
        <v>19.41</v>
      </c>
      <c r="G16">
        <v>4989</v>
      </c>
      <c r="H16">
        <v>3.02</v>
      </c>
      <c r="I16">
        <v>2.66</v>
      </c>
      <c r="J16">
        <f t="shared" si="2"/>
        <v>2.84</v>
      </c>
      <c r="L16" s="4">
        <f t="shared" si="3"/>
        <v>37.464306528107308</v>
      </c>
      <c r="M16" s="3">
        <v>1.2848968000000001E-2</v>
      </c>
      <c r="N16" s="3"/>
      <c r="O16" s="3">
        <v>1.6787601999999999E-2</v>
      </c>
      <c r="P16" s="3"/>
      <c r="Q16" s="3">
        <v>2.2730288000000001E-2</v>
      </c>
      <c r="R16" s="3"/>
      <c r="S16" s="3">
        <v>3.2846101000000003E-2</v>
      </c>
      <c r="U16" s="3">
        <v>1.2599671E-2</v>
      </c>
      <c r="V16" s="3"/>
      <c r="W16" s="3">
        <v>5.8027840000000001E-3</v>
      </c>
      <c r="X16" s="3"/>
      <c r="Y16" s="3">
        <v>1.1359339999999999E-3</v>
      </c>
      <c r="Z16" s="3"/>
      <c r="AA16" s="3">
        <v>4.6358E-4</v>
      </c>
      <c r="AB16" s="3"/>
      <c r="AC16" s="4">
        <f t="shared" si="4"/>
        <v>1.9402102954883316</v>
      </c>
      <c r="AD16" s="4"/>
      <c r="AE16" s="4">
        <f t="shared" si="5"/>
        <v>65.434110243976477</v>
      </c>
      <c r="AF16" s="4"/>
      <c r="AG16" s="4">
        <f t="shared" si="6"/>
        <v>95.002553421232491</v>
      </c>
      <c r="AH16" s="4"/>
      <c r="AI16" s="4">
        <f t="shared" si="7"/>
        <v>98.588630047749049</v>
      </c>
      <c r="AJ16" s="4"/>
    </row>
    <row r="17" spans="1:36" x14ac:dyDescent="0.3">
      <c r="A17">
        <v>10</v>
      </c>
      <c r="B17" t="s">
        <v>13</v>
      </c>
      <c r="C17">
        <v>16.3</v>
      </c>
      <c r="D17">
        <v>30.71</v>
      </c>
      <c r="E17">
        <v>11.77</v>
      </c>
      <c r="F17">
        <f t="shared" si="1"/>
        <v>18.940000000000001</v>
      </c>
      <c r="G17">
        <v>4989</v>
      </c>
      <c r="H17">
        <v>3.02</v>
      </c>
      <c r="I17">
        <v>2.66</v>
      </c>
      <c r="J17">
        <f t="shared" si="2"/>
        <v>2.84</v>
      </c>
      <c r="L17" s="4">
        <f t="shared" si="3"/>
        <v>38.127071985283642</v>
      </c>
      <c r="M17" s="3">
        <v>1.2848968000000001E-2</v>
      </c>
      <c r="N17" s="3"/>
      <c r="O17" s="3">
        <v>1.6787601999999999E-2</v>
      </c>
      <c r="P17" s="3"/>
      <c r="Q17" s="3">
        <v>2.2730288000000001E-2</v>
      </c>
      <c r="R17" s="3"/>
      <c r="S17" s="3">
        <v>3.2846101000000003E-2</v>
      </c>
      <c r="U17" s="3">
        <v>1.2583212999999999E-2</v>
      </c>
      <c r="V17" s="3"/>
      <c r="W17" s="3">
        <v>5.1527709999999996E-3</v>
      </c>
      <c r="X17" s="3"/>
      <c r="Y17" s="3">
        <v>5.4227400000000003E-4</v>
      </c>
      <c r="Z17" s="3"/>
      <c r="AA17" s="3">
        <v>6.4361800000000004E-5</v>
      </c>
      <c r="AB17" s="3"/>
      <c r="AC17" s="4">
        <f t="shared" si="4"/>
        <v>2.068298403420421</v>
      </c>
      <c r="AD17" s="4"/>
      <c r="AE17" s="4">
        <f t="shared" si="5"/>
        <v>69.306092674820377</v>
      </c>
      <c r="AF17" s="4"/>
      <c r="AG17" s="4">
        <f t="shared" si="6"/>
        <v>97.614310914142393</v>
      </c>
      <c r="AH17" s="4"/>
      <c r="AI17" s="4">
        <f t="shared" si="7"/>
        <v>99.80405041073216</v>
      </c>
      <c r="AJ17" s="4"/>
    </row>
    <row r="18" spans="1:36" x14ac:dyDescent="0.3">
      <c r="A18">
        <v>10</v>
      </c>
      <c r="B18" t="s">
        <v>14</v>
      </c>
      <c r="C18">
        <v>17</v>
      </c>
      <c r="D18">
        <v>32.22</v>
      </c>
      <c r="E18">
        <v>11.8</v>
      </c>
      <c r="F18">
        <f t="shared" si="1"/>
        <v>20.419999999999998</v>
      </c>
      <c r="G18">
        <v>4989</v>
      </c>
      <c r="H18">
        <v>3.02</v>
      </c>
      <c r="I18">
        <v>2.66</v>
      </c>
      <c r="J18">
        <f t="shared" si="2"/>
        <v>2.84</v>
      </c>
      <c r="L18" s="4">
        <f t="shared" si="3"/>
        <v>39.413762972898049</v>
      </c>
      <c r="M18" s="3">
        <v>1.2848968000000001E-2</v>
      </c>
      <c r="N18" s="3"/>
      <c r="O18" s="3">
        <v>1.6787601999999999E-2</v>
      </c>
      <c r="P18" s="3"/>
      <c r="Q18" s="3">
        <v>2.2730288000000001E-2</v>
      </c>
      <c r="R18" s="3"/>
      <c r="S18" s="3">
        <v>3.2846101000000003E-2</v>
      </c>
      <c r="U18" s="3">
        <v>1.2492867E-2</v>
      </c>
      <c r="V18" s="3"/>
      <c r="W18" s="3">
        <v>4.8122130000000001E-3</v>
      </c>
      <c r="X18" s="3"/>
      <c r="Y18" s="3">
        <v>3.8989899999999997E-4</v>
      </c>
      <c r="Z18" s="3"/>
      <c r="AA18" s="3">
        <v>0</v>
      </c>
      <c r="AB18" s="3"/>
      <c r="AC18" s="4">
        <f t="shared" si="4"/>
        <v>2.7714365854129341</v>
      </c>
      <c r="AD18" s="4"/>
      <c r="AE18" s="4">
        <f t="shared" si="5"/>
        <v>71.334720706387955</v>
      </c>
      <c r="AF18" s="4"/>
      <c r="AG18" s="4">
        <f t="shared" si="6"/>
        <v>98.284671975999601</v>
      </c>
      <c r="AH18" s="4"/>
      <c r="AI18" s="4">
        <f t="shared" si="7"/>
        <v>100</v>
      </c>
      <c r="AJ18" s="4"/>
    </row>
    <row r="19" spans="1:36" x14ac:dyDescent="0.3">
      <c r="A19">
        <v>11</v>
      </c>
      <c r="B19" t="s">
        <v>11</v>
      </c>
      <c r="C19">
        <v>16.899999999999999</v>
      </c>
      <c r="D19">
        <v>29.72</v>
      </c>
      <c r="E19">
        <v>11.71</v>
      </c>
      <c r="F19">
        <f t="shared" si="1"/>
        <v>18.009999999999998</v>
      </c>
      <c r="G19">
        <v>4989</v>
      </c>
      <c r="H19">
        <v>3.02</v>
      </c>
      <c r="I19">
        <v>2.66</v>
      </c>
      <c r="J19">
        <f t="shared" si="2"/>
        <v>2.84</v>
      </c>
      <c r="L19" s="4">
        <f t="shared" si="3"/>
        <v>34.967782512249272</v>
      </c>
      <c r="M19" s="3">
        <v>1.2848968000000001E-2</v>
      </c>
      <c r="N19" s="3"/>
      <c r="O19" s="3">
        <v>1.6787601999999999E-2</v>
      </c>
      <c r="P19" s="3"/>
      <c r="Q19" s="3">
        <v>2.2730288000000001E-2</v>
      </c>
      <c r="R19" s="3"/>
      <c r="S19" s="3">
        <v>3.2846101000000003E-2</v>
      </c>
      <c r="U19" s="3">
        <v>1.2343071000000001E-2</v>
      </c>
      <c r="V19" s="3"/>
      <c r="W19" s="3">
        <v>4.5682159999999999E-3</v>
      </c>
      <c r="X19" s="3"/>
      <c r="Y19" s="3">
        <v>2.3196999999999999E-4</v>
      </c>
      <c r="Z19" s="3"/>
      <c r="AA19" s="3">
        <v>0</v>
      </c>
      <c r="AB19" s="3"/>
      <c r="AC19" s="4">
        <f t="shared" si="4"/>
        <v>3.9372578404740399</v>
      </c>
      <c r="AD19" s="4"/>
      <c r="AE19" s="4">
        <f t="shared" si="5"/>
        <v>72.788156402564226</v>
      </c>
      <c r="AF19" s="4"/>
      <c r="AG19" s="4">
        <f t="shared" si="6"/>
        <v>98.979467396101626</v>
      </c>
      <c r="AH19" s="4"/>
      <c r="AI19" s="4">
        <f t="shared" si="7"/>
        <v>100</v>
      </c>
      <c r="AJ19" s="4"/>
    </row>
    <row r="20" spans="1:36" x14ac:dyDescent="0.3">
      <c r="A20">
        <v>11</v>
      </c>
      <c r="B20" t="s">
        <v>12</v>
      </c>
      <c r="C20">
        <v>17.100000000000001</v>
      </c>
      <c r="D20">
        <v>27.89</v>
      </c>
      <c r="E20">
        <v>11.83</v>
      </c>
      <c r="F20">
        <f t="shared" si="1"/>
        <v>16.060000000000002</v>
      </c>
      <c r="G20">
        <v>4989</v>
      </c>
      <c r="H20">
        <v>3.02</v>
      </c>
      <c r="I20">
        <v>2.66</v>
      </c>
      <c r="J20">
        <f t="shared" si="2"/>
        <v>2.84</v>
      </c>
      <c r="L20" s="4">
        <f t="shared" si="3"/>
        <v>30.817011091237884</v>
      </c>
      <c r="M20" s="3">
        <v>1.2848968000000001E-2</v>
      </c>
      <c r="N20" s="3"/>
      <c r="O20" s="3">
        <v>1.6787601999999999E-2</v>
      </c>
      <c r="P20" s="3"/>
      <c r="Q20" s="3">
        <v>2.2730288000000001E-2</v>
      </c>
      <c r="R20" s="3"/>
      <c r="S20" s="3">
        <v>3.2846101000000003E-2</v>
      </c>
      <c r="U20" s="3">
        <v>1.2317834999999999E-2</v>
      </c>
      <c r="V20" s="3"/>
      <c r="W20" s="3">
        <v>5.2668460000000004E-3</v>
      </c>
      <c r="X20" s="3"/>
      <c r="Y20" s="3">
        <v>8.13597E-4</v>
      </c>
      <c r="Z20" s="3"/>
      <c r="AA20" s="3">
        <v>2.2820100000000001E-4</v>
      </c>
      <c r="AB20" s="3"/>
      <c r="AC20" s="4">
        <f t="shared" si="4"/>
        <v>4.1336627190604052</v>
      </c>
      <c r="AD20" s="4"/>
      <c r="AE20" s="4">
        <f t="shared" si="5"/>
        <v>68.626573348593794</v>
      </c>
      <c r="AF20" s="4"/>
      <c r="AG20" s="4">
        <f t="shared" si="6"/>
        <v>96.420648079777962</v>
      </c>
      <c r="AH20" s="4"/>
      <c r="AI20" s="4">
        <f t="shared" si="7"/>
        <v>99.305241739346783</v>
      </c>
      <c r="AJ20" s="4"/>
    </row>
    <row r="21" spans="1:36" x14ac:dyDescent="0.3">
      <c r="A21">
        <v>11</v>
      </c>
      <c r="B21" t="s">
        <v>13</v>
      </c>
      <c r="C21">
        <v>17.2</v>
      </c>
      <c r="D21">
        <v>26.92</v>
      </c>
      <c r="E21">
        <v>11.78</v>
      </c>
      <c r="F21">
        <f t="shared" si="1"/>
        <v>15.140000000000002</v>
      </c>
      <c r="G21">
        <v>4989</v>
      </c>
      <c r="H21">
        <v>3.02</v>
      </c>
      <c r="I21">
        <v>2.66</v>
      </c>
      <c r="J21">
        <f t="shared" si="2"/>
        <v>2.84</v>
      </c>
      <c r="L21" s="4">
        <f t="shared" si="3"/>
        <v>28.882748086590052</v>
      </c>
      <c r="M21" s="3">
        <v>1.2848968000000001E-2</v>
      </c>
      <c r="N21" s="3"/>
      <c r="O21" s="3">
        <v>1.6787601999999999E-2</v>
      </c>
      <c r="P21" s="3"/>
      <c r="Q21" s="3">
        <v>2.2730288000000001E-2</v>
      </c>
      <c r="R21" s="3"/>
      <c r="S21" s="3">
        <v>3.2846101000000003E-2</v>
      </c>
      <c r="U21" s="3">
        <v>1.2323634999999999E-2</v>
      </c>
      <c r="V21" s="3"/>
      <c r="W21" s="3">
        <v>4.7886229999999997E-3</v>
      </c>
      <c r="X21" s="3"/>
      <c r="Y21" s="3">
        <v>3.17144E-4</v>
      </c>
      <c r="Z21" s="3"/>
      <c r="AA21" s="3">
        <v>0</v>
      </c>
      <c r="AB21" s="3"/>
      <c r="AC21" s="4">
        <f t="shared" si="4"/>
        <v>4.088522907053715</v>
      </c>
      <c r="AD21" s="4"/>
      <c r="AE21" s="4">
        <f t="shared" si="5"/>
        <v>71.475241073740008</v>
      </c>
      <c r="AF21" s="4"/>
      <c r="AG21" s="4">
        <f t="shared" si="6"/>
        <v>98.60475151040761</v>
      </c>
      <c r="AH21" s="4"/>
      <c r="AI21" s="4">
        <f t="shared" si="7"/>
        <v>100</v>
      </c>
      <c r="AJ21" s="4"/>
    </row>
    <row r="22" spans="1:36" x14ac:dyDescent="0.3">
      <c r="A22">
        <v>11</v>
      </c>
      <c r="B22" t="s">
        <v>14</v>
      </c>
      <c r="C22">
        <v>16.7</v>
      </c>
      <c r="D22">
        <v>25.75</v>
      </c>
      <c r="E22">
        <v>11.84</v>
      </c>
      <c r="F22">
        <f t="shared" si="1"/>
        <v>13.91</v>
      </c>
      <c r="G22">
        <v>4989</v>
      </c>
      <c r="H22">
        <v>3.02</v>
      </c>
      <c r="I22">
        <v>2.66</v>
      </c>
      <c r="J22">
        <f t="shared" si="2"/>
        <v>2.84</v>
      </c>
      <c r="L22" s="4">
        <f t="shared" si="3"/>
        <v>27.330762168712152</v>
      </c>
      <c r="M22" s="3">
        <v>1.2848968000000001E-2</v>
      </c>
      <c r="N22" s="3"/>
      <c r="O22" s="3">
        <v>1.6787601999999999E-2</v>
      </c>
      <c r="P22" s="3"/>
      <c r="Q22" s="3">
        <v>2.2730288000000001E-2</v>
      </c>
      <c r="R22" s="3"/>
      <c r="S22" s="3">
        <v>3.2846101000000003E-2</v>
      </c>
      <c r="U22" s="3">
        <v>1.2301205000000001E-2</v>
      </c>
      <c r="V22" s="3"/>
      <c r="W22" s="3">
        <v>4.6002459999999997E-3</v>
      </c>
      <c r="X22" s="3"/>
      <c r="Y22" s="3">
        <v>1.6159799999999999E-4</v>
      </c>
      <c r="Z22" s="3"/>
      <c r="AA22" s="3">
        <v>-6.3299200000000005E-5</v>
      </c>
      <c r="AB22" s="3"/>
      <c r="AC22" s="4">
        <f t="shared" si="4"/>
        <v>4.2630894559002712</v>
      </c>
      <c r="AD22" s="4"/>
      <c r="AE22" s="4">
        <f t="shared" si="5"/>
        <v>72.597360838075616</v>
      </c>
      <c r="AF22" s="4"/>
      <c r="AG22" s="4">
        <f t="shared" si="6"/>
        <v>99.289063121417556</v>
      </c>
      <c r="AH22" s="4"/>
      <c r="AI22" s="4">
        <f t="shared" si="7"/>
        <v>100.1927145020957</v>
      </c>
      <c r="AJ22" s="4"/>
    </row>
    <row r="23" spans="1:36" x14ac:dyDescent="0.3">
      <c r="A23">
        <v>8</v>
      </c>
      <c r="B23" t="s">
        <v>11</v>
      </c>
      <c r="C23">
        <v>16.600000000000001</v>
      </c>
      <c r="D23">
        <v>28.24</v>
      </c>
      <c r="E23">
        <v>12.35</v>
      </c>
      <c r="F23">
        <f t="shared" si="1"/>
        <v>15.889999999999999</v>
      </c>
      <c r="G23">
        <v>4124</v>
      </c>
      <c r="H23">
        <v>3.03</v>
      </c>
      <c r="I23">
        <v>2.7</v>
      </c>
      <c r="J23">
        <f t="shared" si="2"/>
        <v>2.8650000000000002</v>
      </c>
      <c r="L23" s="4">
        <f t="shared" si="3"/>
        <v>37.997212758316543</v>
      </c>
      <c r="M23" s="3"/>
      <c r="N23" s="3">
        <v>2.5486030999999999E-2</v>
      </c>
      <c r="O23" s="3"/>
      <c r="P23" s="3">
        <v>1.8276013000000001E-2</v>
      </c>
      <c r="Q23" s="3"/>
      <c r="R23" s="3">
        <v>3.0586939E-2</v>
      </c>
      <c r="S23" s="3"/>
      <c r="T23" s="3">
        <v>3.0982384000000002E-2</v>
      </c>
      <c r="U23" s="3"/>
      <c r="V23" s="3">
        <v>2.0231867000000001E-2</v>
      </c>
      <c r="W23" s="3"/>
      <c r="X23" s="3">
        <v>5.3875400000000001E-4</v>
      </c>
      <c r="Y23" s="3"/>
      <c r="Z23" s="3">
        <v>5.5002800000000001E-5</v>
      </c>
      <c r="AA23" s="3"/>
      <c r="AB23" s="3">
        <v>0</v>
      </c>
      <c r="AC23" s="4"/>
      <c r="AD23" s="4">
        <f t="shared" ref="AD23:AD38" si="8">(1-V23/N23)*100</f>
        <v>20.615858153825517</v>
      </c>
      <c r="AE23" s="4"/>
      <c r="AF23" s="4">
        <f t="shared" ref="AF23:AF38" si="9">(1-X23/P23)*100</f>
        <v>97.052125099714033</v>
      </c>
      <c r="AG23" s="4"/>
      <c r="AH23" s="4">
        <f t="shared" ref="AH23:AH38" si="10">(1-Z23/R23)*100</f>
        <v>99.820175533092737</v>
      </c>
      <c r="AI23" s="4"/>
      <c r="AJ23" s="4">
        <f t="shared" ref="AJ23:AJ38" si="11">(1-AB23/T23)*100</f>
        <v>100</v>
      </c>
    </row>
    <row r="24" spans="1:36" x14ac:dyDescent="0.3">
      <c r="A24">
        <v>8</v>
      </c>
      <c r="B24" t="s">
        <v>12</v>
      </c>
      <c r="C24">
        <v>16.100000000000001</v>
      </c>
      <c r="D24">
        <v>29.18</v>
      </c>
      <c r="E24">
        <v>11.75</v>
      </c>
      <c r="F24">
        <f t="shared" si="1"/>
        <v>17.43</v>
      </c>
      <c r="G24">
        <v>4124</v>
      </c>
      <c r="H24">
        <v>3.03</v>
      </c>
      <c r="I24">
        <v>2.7</v>
      </c>
      <c r="J24">
        <f t="shared" si="2"/>
        <v>2.8650000000000002</v>
      </c>
      <c r="L24" s="4">
        <f t="shared" si="3"/>
        <v>42.974164559396293</v>
      </c>
      <c r="M24" s="3"/>
      <c r="N24" s="3">
        <v>2.5486030999999999E-2</v>
      </c>
      <c r="O24" s="3"/>
      <c r="P24" s="3">
        <v>1.8276013000000001E-2</v>
      </c>
      <c r="Q24" s="3"/>
      <c r="R24" s="3">
        <v>3.0586939E-2</v>
      </c>
      <c r="S24" s="3"/>
      <c r="T24" s="3">
        <v>3.0982384000000002E-2</v>
      </c>
      <c r="U24" s="3"/>
      <c r="V24" s="3">
        <v>1.9682936000000002E-2</v>
      </c>
      <c r="W24" s="3"/>
      <c r="X24" s="3">
        <v>6.1815299999999998E-4</v>
      </c>
      <c r="Y24" s="3"/>
      <c r="Z24" s="3">
        <v>0</v>
      </c>
      <c r="AA24" s="3"/>
      <c r="AB24" s="3">
        <v>-1.00414E-4</v>
      </c>
      <c r="AC24" s="4"/>
      <c r="AD24" s="4">
        <f t="shared" si="8"/>
        <v>22.769708629798014</v>
      </c>
      <c r="AE24" s="4"/>
      <c r="AF24" s="4">
        <f t="shared" si="9"/>
        <v>96.61768132907325</v>
      </c>
      <c r="AG24" s="4"/>
      <c r="AH24" s="4">
        <f t="shared" si="10"/>
        <v>100</v>
      </c>
      <c r="AI24" s="4"/>
      <c r="AJ24" s="4">
        <f t="shared" si="11"/>
        <v>100.32410030164239</v>
      </c>
    </row>
    <row r="25" spans="1:36" x14ac:dyDescent="0.3">
      <c r="A25">
        <v>8</v>
      </c>
      <c r="B25" t="s">
        <v>13</v>
      </c>
      <c r="C25">
        <v>17.3</v>
      </c>
      <c r="D25">
        <v>29.22</v>
      </c>
      <c r="E25">
        <v>11.76</v>
      </c>
      <c r="F25">
        <f t="shared" si="1"/>
        <v>17.46</v>
      </c>
      <c r="G25">
        <v>4124</v>
      </c>
      <c r="H25">
        <v>3.03</v>
      </c>
      <c r="I25">
        <v>2.7</v>
      </c>
      <c r="J25">
        <f t="shared" si="2"/>
        <v>2.8650000000000002</v>
      </c>
      <c r="L25" s="4">
        <f t="shared" si="3"/>
        <v>40.062132933496663</v>
      </c>
      <c r="M25" s="3"/>
      <c r="N25" s="3">
        <v>2.5486030999999999E-2</v>
      </c>
      <c r="O25" s="3"/>
      <c r="P25" s="3">
        <v>1.8276013000000001E-2</v>
      </c>
      <c r="Q25" s="3"/>
      <c r="R25" s="3">
        <v>3.0586939E-2</v>
      </c>
      <c r="S25" s="3"/>
      <c r="T25" s="3">
        <v>3.0982384000000002E-2</v>
      </c>
      <c r="U25" s="3"/>
      <c r="V25" s="3">
        <v>2.0409544000000002E-2</v>
      </c>
      <c r="W25" s="3"/>
      <c r="X25" s="3">
        <v>1.0452009999999999E-3</v>
      </c>
      <c r="Y25" s="3"/>
      <c r="Z25" s="3">
        <v>5.0857799999999998E-4</v>
      </c>
      <c r="AA25" s="3"/>
      <c r="AB25" s="3">
        <v>1.1258E-4</v>
      </c>
      <c r="AC25" s="4"/>
      <c r="AD25" s="4">
        <f t="shared" si="8"/>
        <v>19.918703700862629</v>
      </c>
      <c r="AE25" s="4"/>
      <c r="AF25" s="4">
        <f t="shared" si="9"/>
        <v>94.281022890495876</v>
      </c>
      <c r="AG25" s="4"/>
      <c r="AH25" s="4">
        <f t="shared" si="10"/>
        <v>98.337270689296503</v>
      </c>
      <c r="AI25" s="4"/>
      <c r="AJ25" s="4">
        <f t="shared" si="11"/>
        <v>99.636632223007766</v>
      </c>
    </row>
    <row r="26" spans="1:36" x14ac:dyDescent="0.3">
      <c r="A26">
        <v>8</v>
      </c>
      <c r="B26" t="s">
        <v>14</v>
      </c>
      <c r="C26">
        <v>16.899999999999999</v>
      </c>
      <c r="D26">
        <v>29.92</v>
      </c>
      <c r="E26">
        <v>11.79</v>
      </c>
      <c r="F26">
        <f t="shared" si="1"/>
        <v>18.130000000000003</v>
      </c>
      <c r="G26">
        <v>4124</v>
      </c>
      <c r="H26">
        <v>3.03</v>
      </c>
      <c r="I26">
        <v>2.7</v>
      </c>
      <c r="J26">
        <f t="shared" si="2"/>
        <v>2.8650000000000002</v>
      </c>
      <c r="L26" s="4">
        <f t="shared" si="3"/>
        <v>42.5840566517494</v>
      </c>
      <c r="M26" s="3"/>
      <c r="N26" s="3">
        <v>2.5486030999999999E-2</v>
      </c>
      <c r="O26" s="3"/>
      <c r="P26" s="3">
        <v>1.8276013000000001E-2</v>
      </c>
      <c r="Q26" s="3"/>
      <c r="R26" s="3">
        <v>3.0586939E-2</v>
      </c>
      <c r="S26" s="3"/>
      <c r="T26" s="3">
        <v>3.0982384000000002E-2</v>
      </c>
      <c r="U26" s="3"/>
      <c r="V26" s="3">
        <v>2.069E-2</v>
      </c>
      <c r="W26" s="3"/>
      <c r="X26" s="3">
        <v>1.346294E-3</v>
      </c>
      <c r="Y26" s="3"/>
      <c r="Z26" s="3">
        <v>7.83609E-4</v>
      </c>
      <c r="AA26" s="3"/>
      <c r="AB26" s="3">
        <v>2.01442E-4</v>
      </c>
      <c r="AC26" s="4"/>
      <c r="AD26" s="4">
        <f t="shared" si="8"/>
        <v>18.818273429864384</v>
      </c>
      <c r="AE26" s="4"/>
      <c r="AF26" s="4">
        <f t="shared" si="9"/>
        <v>92.633546496164115</v>
      </c>
      <c r="AG26" s="4"/>
      <c r="AH26" s="4">
        <f t="shared" si="10"/>
        <v>97.438092775481721</v>
      </c>
      <c r="AI26" s="4"/>
      <c r="AJ26" s="4">
        <f t="shared" si="11"/>
        <v>99.349817625396426</v>
      </c>
    </row>
    <row r="27" spans="1:36" x14ac:dyDescent="0.3">
      <c r="A27">
        <v>9</v>
      </c>
      <c r="B27" t="s">
        <v>11</v>
      </c>
      <c r="C27">
        <v>16.7</v>
      </c>
      <c r="D27">
        <v>28.09</v>
      </c>
      <c r="E27">
        <v>11.65</v>
      </c>
      <c r="F27">
        <f t="shared" si="1"/>
        <v>16.439999999999998</v>
      </c>
      <c r="G27">
        <v>4124</v>
      </c>
      <c r="H27">
        <v>3.03</v>
      </c>
      <c r="I27">
        <v>2.7</v>
      </c>
      <c r="J27">
        <f t="shared" si="2"/>
        <v>2.8650000000000002</v>
      </c>
      <c r="L27" s="4">
        <f t="shared" si="3"/>
        <v>39.077005274268139</v>
      </c>
      <c r="M27" s="3"/>
      <c r="N27" s="3">
        <v>2.5486030999999999E-2</v>
      </c>
      <c r="O27" s="3"/>
      <c r="P27" s="3">
        <v>1.8276013000000001E-2</v>
      </c>
      <c r="Q27" s="3"/>
      <c r="R27" s="3">
        <v>3.0586939E-2</v>
      </c>
      <c r="S27" s="3"/>
      <c r="T27" s="3">
        <v>3.0982384000000002E-2</v>
      </c>
      <c r="U27" s="3"/>
      <c r="V27" s="3">
        <v>2.0182228E-2</v>
      </c>
      <c r="W27" s="3"/>
      <c r="X27" s="3">
        <v>1.0144189999999999E-3</v>
      </c>
      <c r="Y27" s="3"/>
      <c r="Z27" s="3">
        <v>5.6202800000000001E-4</v>
      </c>
      <c r="AA27" s="3"/>
      <c r="AB27" s="3">
        <v>1.4615299999999999E-4</v>
      </c>
      <c r="AC27" s="4"/>
      <c r="AD27" s="4">
        <f t="shared" si="8"/>
        <v>20.810627594386901</v>
      </c>
      <c r="AE27" s="4"/>
      <c r="AF27" s="4">
        <f t="shared" si="9"/>
        <v>94.449451310852098</v>
      </c>
      <c r="AG27" s="4"/>
      <c r="AH27" s="4">
        <f t="shared" si="10"/>
        <v>98.162522899071405</v>
      </c>
      <c r="AI27" s="4"/>
      <c r="AJ27" s="4">
        <f t="shared" si="11"/>
        <v>99.528270645667547</v>
      </c>
    </row>
    <row r="28" spans="1:36" x14ac:dyDescent="0.3">
      <c r="A28">
        <v>9</v>
      </c>
      <c r="B28" t="s">
        <v>12</v>
      </c>
      <c r="C28">
        <v>17</v>
      </c>
      <c r="D28">
        <v>28.8</v>
      </c>
      <c r="E28">
        <v>11.74</v>
      </c>
      <c r="F28">
        <f t="shared" si="1"/>
        <v>17.060000000000002</v>
      </c>
      <c r="G28">
        <v>4124</v>
      </c>
      <c r="H28">
        <v>3.03</v>
      </c>
      <c r="I28">
        <v>2.7</v>
      </c>
      <c r="J28">
        <f t="shared" si="2"/>
        <v>2.8650000000000002</v>
      </c>
      <c r="L28" s="4">
        <f t="shared" si="3"/>
        <v>39.835111480784128</v>
      </c>
      <c r="M28" s="3"/>
      <c r="N28" s="3">
        <v>2.5486030999999999E-2</v>
      </c>
      <c r="O28" s="3"/>
      <c r="P28" s="3">
        <v>1.8276013000000001E-2</v>
      </c>
      <c r="Q28" s="3"/>
      <c r="R28" s="3">
        <v>3.0586939E-2</v>
      </c>
      <c r="S28" s="3"/>
      <c r="T28" s="3">
        <v>3.0982384000000002E-2</v>
      </c>
      <c r="U28" s="3"/>
      <c r="V28" s="3">
        <v>2.0074252000000001E-2</v>
      </c>
      <c r="W28" s="3"/>
      <c r="X28" s="3">
        <v>6.9213100000000002E-4</v>
      </c>
      <c r="Y28" s="3"/>
      <c r="Z28" s="3">
        <v>2.6607600000000002E-4</v>
      </c>
      <c r="AA28" s="3"/>
      <c r="AB28" s="3">
        <v>4.1981700000000003E-6</v>
      </c>
      <c r="AC28" s="4"/>
      <c r="AD28" s="4">
        <f t="shared" si="8"/>
        <v>21.234294975157177</v>
      </c>
      <c r="AE28" s="4"/>
      <c r="AF28" s="4">
        <f t="shared" si="9"/>
        <v>96.212899388942219</v>
      </c>
      <c r="AG28" s="4"/>
      <c r="AH28" s="4">
        <f t="shared" si="10"/>
        <v>99.130099288457728</v>
      </c>
      <c r="AI28" s="4"/>
      <c r="AJ28" s="4">
        <f t="shared" si="11"/>
        <v>99.986449816127774</v>
      </c>
    </row>
    <row r="29" spans="1:36" x14ac:dyDescent="0.3">
      <c r="A29">
        <v>9</v>
      </c>
      <c r="B29" t="s">
        <v>13</v>
      </c>
      <c r="C29">
        <v>17.100000000000001</v>
      </c>
      <c r="D29">
        <v>31.07</v>
      </c>
      <c r="E29">
        <v>11.83</v>
      </c>
      <c r="F29">
        <f t="shared" si="1"/>
        <v>19.240000000000002</v>
      </c>
      <c r="G29">
        <v>4124</v>
      </c>
      <c r="H29">
        <v>3.03</v>
      </c>
      <c r="I29">
        <v>2.7</v>
      </c>
      <c r="J29">
        <f t="shared" si="2"/>
        <v>2.8650000000000002</v>
      </c>
      <c r="L29" s="4">
        <f t="shared" si="3"/>
        <v>44.662691234702663</v>
      </c>
      <c r="M29" s="3"/>
      <c r="N29" s="3">
        <v>2.5486030999999999E-2</v>
      </c>
      <c r="O29" s="3"/>
      <c r="P29" s="3">
        <v>1.8276013000000001E-2</v>
      </c>
      <c r="Q29" s="3"/>
      <c r="R29" s="3">
        <v>3.0586939E-2</v>
      </c>
      <c r="S29" s="3"/>
      <c r="T29" s="3">
        <v>3.0982384000000002E-2</v>
      </c>
      <c r="U29" s="3"/>
      <c r="V29" s="3">
        <v>1.9842717999999999E-2</v>
      </c>
      <c r="W29" s="3"/>
      <c r="X29" s="3">
        <v>5.4426500000000005E-4</v>
      </c>
      <c r="Y29" s="3"/>
      <c r="Z29" s="3">
        <v>4.5684000000000002E-4</v>
      </c>
      <c r="AA29" s="3"/>
      <c r="AB29" s="3">
        <v>-4.0760899999999998E-5</v>
      </c>
      <c r="AC29" s="4"/>
      <c r="AD29" s="4">
        <f t="shared" si="8"/>
        <v>22.142769111439907</v>
      </c>
      <c r="AE29" s="4"/>
      <c r="AF29" s="4">
        <f t="shared" si="9"/>
        <v>97.021970820440984</v>
      </c>
      <c r="AG29" s="4"/>
      <c r="AH29" s="4">
        <f t="shared" si="10"/>
        <v>98.506421319243486</v>
      </c>
      <c r="AI29" s="4"/>
      <c r="AJ29" s="4">
        <f t="shared" si="11"/>
        <v>100.13156153509686</v>
      </c>
    </row>
    <row r="30" spans="1:36" x14ac:dyDescent="0.3">
      <c r="A30">
        <v>9</v>
      </c>
      <c r="B30" t="s">
        <v>14</v>
      </c>
      <c r="C30">
        <v>17.5</v>
      </c>
      <c r="D30">
        <v>29.27</v>
      </c>
      <c r="E30">
        <v>11.76</v>
      </c>
      <c r="F30">
        <f t="shared" si="1"/>
        <v>17.509999999999998</v>
      </c>
      <c r="G30">
        <v>4124</v>
      </c>
      <c r="H30">
        <v>3.03</v>
      </c>
      <c r="I30">
        <v>2.7</v>
      </c>
      <c r="J30">
        <f t="shared" si="2"/>
        <v>2.8650000000000002</v>
      </c>
      <c r="L30" s="4">
        <f t="shared" si="3"/>
        <v>39.717694304086436</v>
      </c>
      <c r="M30" s="3"/>
      <c r="N30" s="3">
        <v>2.5486030999999999E-2</v>
      </c>
      <c r="O30" s="3"/>
      <c r="P30" s="3">
        <v>1.8276013000000001E-2</v>
      </c>
      <c r="Q30" s="3"/>
      <c r="R30" s="3">
        <v>3.0586939E-2</v>
      </c>
      <c r="S30" s="3"/>
      <c r="T30" s="3">
        <v>3.0982384000000002E-2</v>
      </c>
      <c r="U30" s="3"/>
      <c r="V30" s="3">
        <v>2.0268343000000001E-2</v>
      </c>
      <c r="W30" s="3"/>
      <c r="X30" s="3">
        <v>7.7612999999999998E-4</v>
      </c>
      <c r="Y30" s="3"/>
      <c r="Z30" s="3">
        <v>2.7050000000000002E-4</v>
      </c>
      <c r="AA30" s="3"/>
      <c r="AB30" s="3">
        <v>0</v>
      </c>
      <c r="AC30" s="4"/>
      <c r="AD30" s="4">
        <f t="shared" si="8"/>
        <v>20.472736614029852</v>
      </c>
      <c r="AE30" s="4"/>
      <c r="AF30" s="4">
        <f t="shared" si="9"/>
        <v>95.75328601484361</v>
      </c>
      <c r="AG30" s="4"/>
      <c r="AH30" s="4">
        <f t="shared" si="10"/>
        <v>99.11563559858017</v>
      </c>
      <c r="AI30" s="4"/>
      <c r="AJ30" s="4">
        <f t="shared" si="11"/>
        <v>100</v>
      </c>
    </row>
    <row r="31" spans="1:36" x14ac:dyDescent="0.3">
      <c r="A31">
        <v>10</v>
      </c>
      <c r="B31" t="s">
        <v>11</v>
      </c>
      <c r="C31">
        <v>16.899999999999999</v>
      </c>
      <c r="D31">
        <v>25.02</v>
      </c>
      <c r="E31">
        <v>11.79</v>
      </c>
      <c r="F31">
        <f t="shared" si="1"/>
        <v>13.23</v>
      </c>
      <c r="G31">
        <v>4124</v>
      </c>
      <c r="H31">
        <v>3.03</v>
      </c>
      <c r="I31">
        <v>2.7</v>
      </c>
      <c r="J31">
        <f t="shared" si="2"/>
        <v>2.8650000000000002</v>
      </c>
      <c r="L31" s="4">
        <f t="shared" si="3"/>
        <v>31.074852151276584</v>
      </c>
      <c r="M31" s="3"/>
      <c r="N31" s="3">
        <v>2.5486030999999999E-2</v>
      </c>
      <c r="O31" s="3"/>
      <c r="P31" s="3">
        <v>1.8276013000000001E-2</v>
      </c>
      <c r="Q31" s="3"/>
      <c r="R31" s="3">
        <v>3.0586939E-2</v>
      </c>
      <c r="S31" s="3"/>
      <c r="T31" s="3">
        <v>3.0982384000000002E-2</v>
      </c>
      <c r="U31" s="3"/>
      <c r="V31" s="3">
        <v>1.9816083000000002E-2</v>
      </c>
      <c r="W31" s="3"/>
      <c r="X31" s="3">
        <v>5.7207099999999995E-4</v>
      </c>
      <c r="Y31" s="3"/>
      <c r="Z31" s="3">
        <v>1.5040999999999999E-4</v>
      </c>
      <c r="AA31" s="3"/>
      <c r="AB31" s="3">
        <v>4.3035899999999999E-5</v>
      </c>
      <c r="AC31" s="4"/>
      <c r="AD31" s="4">
        <f t="shared" si="8"/>
        <v>22.247277341850513</v>
      </c>
      <c r="AE31" s="4"/>
      <c r="AF31" s="4">
        <f t="shared" si="9"/>
        <v>96.869826039191381</v>
      </c>
      <c r="AG31" s="4"/>
      <c r="AH31" s="4">
        <f t="shared" si="10"/>
        <v>99.508254160378712</v>
      </c>
      <c r="AI31" s="4"/>
      <c r="AJ31" s="4">
        <f t="shared" si="11"/>
        <v>99.86109558257364</v>
      </c>
    </row>
    <row r="32" spans="1:36" x14ac:dyDescent="0.3">
      <c r="A32">
        <v>10</v>
      </c>
      <c r="B32" t="s">
        <v>12</v>
      </c>
      <c r="C32">
        <v>17</v>
      </c>
      <c r="D32">
        <v>27.64</v>
      </c>
      <c r="E32">
        <v>11.7</v>
      </c>
      <c r="F32">
        <f t="shared" si="1"/>
        <v>15.940000000000001</v>
      </c>
      <c r="G32">
        <v>4124</v>
      </c>
      <c r="H32">
        <v>3.03</v>
      </c>
      <c r="I32">
        <v>2.7</v>
      </c>
      <c r="J32">
        <f t="shared" si="2"/>
        <v>2.8650000000000002</v>
      </c>
      <c r="L32" s="4">
        <f t="shared" si="3"/>
        <v>37.219910727063244</v>
      </c>
      <c r="M32" s="3"/>
      <c r="N32" s="3">
        <v>2.5486030999999999E-2</v>
      </c>
      <c r="O32" s="3"/>
      <c r="P32" s="3">
        <v>1.8276013000000001E-2</v>
      </c>
      <c r="Q32" s="3"/>
      <c r="R32" s="3">
        <v>3.0586939E-2</v>
      </c>
      <c r="S32" s="3"/>
      <c r="T32" s="3">
        <v>3.0982384000000002E-2</v>
      </c>
      <c r="U32" s="3"/>
      <c r="V32" s="3">
        <v>2.0155132999999999E-2</v>
      </c>
      <c r="W32" s="3"/>
      <c r="X32" s="3">
        <v>1.634094E-3</v>
      </c>
      <c r="Y32" s="3"/>
      <c r="Z32" s="3">
        <v>1.115839E-3</v>
      </c>
      <c r="AA32" s="3"/>
      <c r="AB32" s="3">
        <v>3.2217900000000002E-4</v>
      </c>
      <c r="AC32" s="4"/>
      <c r="AD32" s="4">
        <f t="shared" si="8"/>
        <v>20.916940735103083</v>
      </c>
      <c r="AE32" s="4"/>
      <c r="AF32" s="4">
        <f t="shared" si="9"/>
        <v>91.058804784172565</v>
      </c>
      <c r="AG32" s="4"/>
      <c r="AH32" s="4">
        <f t="shared" si="10"/>
        <v>96.351910205856157</v>
      </c>
      <c r="AI32" s="4"/>
      <c r="AJ32" s="4">
        <f t="shared" si="11"/>
        <v>98.960121984157183</v>
      </c>
    </row>
    <row r="33" spans="1:36" x14ac:dyDescent="0.3">
      <c r="A33">
        <v>10</v>
      </c>
      <c r="B33" t="s">
        <v>13</v>
      </c>
      <c r="C33">
        <v>16.3</v>
      </c>
      <c r="D33">
        <v>27.48</v>
      </c>
      <c r="E33">
        <v>11.77</v>
      </c>
      <c r="F33">
        <f t="shared" si="1"/>
        <v>15.71</v>
      </c>
      <c r="G33">
        <v>4124</v>
      </c>
      <c r="H33">
        <v>3.03</v>
      </c>
      <c r="I33">
        <v>2.7</v>
      </c>
      <c r="J33">
        <f t="shared" si="2"/>
        <v>2.8650000000000002</v>
      </c>
      <c r="L33" s="4">
        <f t="shared" si="3"/>
        <v>38.258198142870036</v>
      </c>
      <c r="M33" s="3"/>
      <c r="N33" s="3">
        <v>2.5486030999999999E-2</v>
      </c>
      <c r="O33" s="3"/>
      <c r="P33" s="3">
        <v>1.8276013000000001E-2</v>
      </c>
      <c r="Q33" s="3"/>
      <c r="R33" s="3">
        <v>3.0586939E-2</v>
      </c>
      <c r="S33" s="3"/>
      <c r="T33" s="3">
        <v>3.0982384000000002E-2</v>
      </c>
      <c r="U33" s="3"/>
      <c r="V33" s="3">
        <v>1.9950252000000002E-2</v>
      </c>
      <c r="W33" s="3"/>
      <c r="X33" s="3">
        <v>9.6592200000000003E-4</v>
      </c>
      <c r="Y33" s="3"/>
      <c r="Z33" s="3">
        <v>4.3372700000000002E-4</v>
      </c>
      <c r="AA33" s="3"/>
      <c r="AB33" s="3">
        <v>1.10919E-4</v>
      </c>
      <c r="AC33" s="4"/>
      <c r="AD33" s="4">
        <f t="shared" si="8"/>
        <v>21.720836014050192</v>
      </c>
      <c r="AE33" s="4"/>
      <c r="AF33" s="4">
        <f t="shared" si="9"/>
        <v>94.714810062785574</v>
      </c>
      <c r="AG33" s="4"/>
      <c r="AH33" s="4">
        <f t="shared" si="10"/>
        <v>98.581986252367386</v>
      </c>
      <c r="AI33" s="4"/>
      <c r="AJ33" s="4">
        <f t="shared" si="11"/>
        <v>99.641993334018451</v>
      </c>
    </row>
    <row r="34" spans="1:36" x14ac:dyDescent="0.3">
      <c r="A34">
        <v>10</v>
      </c>
      <c r="B34" t="s">
        <v>14</v>
      </c>
      <c r="C34">
        <v>17</v>
      </c>
      <c r="D34">
        <v>28.68</v>
      </c>
      <c r="E34">
        <v>11.8</v>
      </c>
      <c r="F34">
        <f t="shared" si="1"/>
        <v>16.88</v>
      </c>
      <c r="G34">
        <v>4124</v>
      </c>
      <c r="H34">
        <v>3.03</v>
      </c>
      <c r="I34">
        <v>2.7</v>
      </c>
      <c r="J34">
        <f t="shared" si="2"/>
        <v>2.8650000000000002</v>
      </c>
      <c r="L34" s="4">
        <f t="shared" si="3"/>
        <v>39.4148113596504</v>
      </c>
      <c r="M34" s="3"/>
      <c r="N34" s="3">
        <v>2.5486030999999999E-2</v>
      </c>
      <c r="O34" s="3"/>
      <c r="P34" s="3">
        <v>1.8276013000000001E-2</v>
      </c>
      <c r="Q34" s="3"/>
      <c r="R34" s="3">
        <v>3.0586939E-2</v>
      </c>
      <c r="S34" s="3"/>
      <c r="T34" s="3">
        <v>3.0982384000000002E-2</v>
      </c>
      <c r="U34" s="3"/>
      <c r="V34" s="3">
        <v>2.0025290000000001E-2</v>
      </c>
      <c r="W34" s="3"/>
      <c r="X34" s="3">
        <v>7.2601899999999995E-4</v>
      </c>
      <c r="Y34" s="3"/>
      <c r="Z34" s="3">
        <v>3.4095799999999998E-4</v>
      </c>
      <c r="AA34" s="3"/>
      <c r="AB34" s="3">
        <v>3.2380299999999999E-5</v>
      </c>
      <c r="AC34" s="4"/>
      <c r="AD34" s="4">
        <f t="shared" si="8"/>
        <v>21.426408058594916</v>
      </c>
      <c r="AE34" s="4"/>
      <c r="AF34" s="4">
        <f t="shared" si="9"/>
        <v>96.027476014599017</v>
      </c>
      <c r="AG34" s="4"/>
      <c r="AH34" s="4">
        <f t="shared" si="10"/>
        <v>98.885282374937873</v>
      </c>
      <c r="AI34" s="4"/>
      <c r="AJ34" s="4">
        <f t="shared" si="11"/>
        <v>99.895488029584811</v>
      </c>
    </row>
    <row r="35" spans="1:36" x14ac:dyDescent="0.3">
      <c r="A35">
        <v>11</v>
      </c>
      <c r="B35" t="s">
        <v>11</v>
      </c>
      <c r="C35">
        <v>16.899999999999999</v>
      </c>
      <c r="D35">
        <v>26.95</v>
      </c>
      <c r="E35">
        <v>11.71</v>
      </c>
      <c r="F35">
        <f t="shared" si="1"/>
        <v>15.239999999999998</v>
      </c>
      <c r="G35">
        <v>4124</v>
      </c>
      <c r="H35">
        <v>3.03</v>
      </c>
      <c r="I35">
        <v>2.7</v>
      </c>
      <c r="J35">
        <f t="shared" si="2"/>
        <v>2.8650000000000002</v>
      </c>
      <c r="L35" s="4">
        <f t="shared" si="3"/>
        <v>35.795974813715418</v>
      </c>
      <c r="M35" s="3"/>
      <c r="N35" s="3">
        <v>2.5486030999999999E-2</v>
      </c>
      <c r="O35" s="3"/>
      <c r="P35" s="3">
        <v>1.8276013000000001E-2</v>
      </c>
      <c r="Q35" s="3"/>
      <c r="R35" s="3">
        <v>3.0586939E-2</v>
      </c>
      <c r="S35" s="3"/>
      <c r="T35" s="3">
        <v>3.0982384000000002E-2</v>
      </c>
      <c r="U35" s="3"/>
      <c r="V35" s="3">
        <v>1.9836831999999999E-2</v>
      </c>
      <c r="W35" s="3"/>
      <c r="X35" s="3">
        <v>5.5477599999999999E-4</v>
      </c>
      <c r="Y35" s="3"/>
      <c r="Z35" s="3">
        <v>1.4266800000000001E-4</v>
      </c>
      <c r="AA35" s="3"/>
      <c r="AB35" s="3">
        <v>2.6119400000000002E-6</v>
      </c>
      <c r="AC35" s="4"/>
      <c r="AD35" s="4">
        <f t="shared" si="8"/>
        <v>22.165864115915113</v>
      </c>
      <c r="AE35" s="4"/>
      <c r="AF35" s="4">
        <f t="shared" si="9"/>
        <v>96.964458276539858</v>
      </c>
      <c r="AG35" s="4"/>
      <c r="AH35" s="4">
        <f t="shared" si="10"/>
        <v>99.533565617664451</v>
      </c>
      <c r="AI35" s="4"/>
      <c r="AJ35" s="4">
        <f t="shared" si="11"/>
        <v>99.991569596451967</v>
      </c>
    </row>
    <row r="36" spans="1:36" x14ac:dyDescent="0.3">
      <c r="A36">
        <v>11</v>
      </c>
      <c r="B36" t="s">
        <v>12</v>
      </c>
      <c r="C36">
        <v>17.100000000000001</v>
      </c>
      <c r="D36">
        <v>25.96</v>
      </c>
      <c r="E36">
        <v>11.83</v>
      </c>
      <c r="F36">
        <f t="shared" si="1"/>
        <v>14.13</v>
      </c>
      <c r="G36">
        <v>4124</v>
      </c>
      <c r="H36">
        <v>3.03</v>
      </c>
      <c r="I36">
        <v>2.7</v>
      </c>
      <c r="J36">
        <f t="shared" si="2"/>
        <v>2.8650000000000002</v>
      </c>
      <c r="L36" s="4">
        <f t="shared" si="3"/>
        <v>32.800614716546178</v>
      </c>
      <c r="M36" s="3"/>
      <c r="N36" s="3">
        <v>2.5486030999999999E-2</v>
      </c>
      <c r="O36" s="3"/>
      <c r="P36" s="3">
        <v>1.8276013000000001E-2</v>
      </c>
      <c r="Q36" s="3"/>
      <c r="R36" s="3">
        <v>3.0586939E-2</v>
      </c>
      <c r="S36" s="3"/>
      <c r="T36" s="3">
        <v>3.0982384000000002E-2</v>
      </c>
      <c r="U36" s="3"/>
      <c r="V36" s="3">
        <v>2.0155761000000001E-2</v>
      </c>
      <c r="W36" s="3"/>
      <c r="X36" s="3">
        <v>1.195928E-3</v>
      </c>
      <c r="Y36" s="3"/>
      <c r="Z36" s="3">
        <v>7.7706300000000004E-4</v>
      </c>
      <c r="AA36" s="3"/>
      <c r="AB36" s="3">
        <v>1.9595699999999999E-4</v>
      </c>
      <c r="AC36" s="4"/>
      <c r="AD36" s="4">
        <f t="shared" si="8"/>
        <v>20.914476640164171</v>
      </c>
      <c r="AE36" s="4"/>
      <c r="AF36" s="4">
        <f t="shared" si="9"/>
        <v>93.456297059976919</v>
      </c>
      <c r="AG36" s="4"/>
      <c r="AH36" s="4">
        <f t="shared" si="10"/>
        <v>97.459494067059154</v>
      </c>
      <c r="AI36" s="4"/>
      <c r="AJ36" s="4">
        <f t="shared" si="11"/>
        <v>99.36752123400187</v>
      </c>
    </row>
    <row r="37" spans="1:36" x14ac:dyDescent="0.3">
      <c r="A37">
        <v>11</v>
      </c>
      <c r="B37" t="s">
        <v>13</v>
      </c>
      <c r="C37">
        <v>17.2</v>
      </c>
      <c r="D37">
        <v>24.48</v>
      </c>
      <c r="E37">
        <v>11.78</v>
      </c>
      <c r="F37">
        <f t="shared" si="1"/>
        <v>12.700000000000001</v>
      </c>
      <c r="G37">
        <v>4124</v>
      </c>
      <c r="H37">
        <v>3.03</v>
      </c>
      <c r="I37">
        <v>2.7</v>
      </c>
      <c r="J37">
        <f t="shared" si="2"/>
        <v>2.8650000000000002</v>
      </c>
      <c r="L37" s="4">
        <f t="shared" si="3"/>
        <v>29.309688679834828</v>
      </c>
      <c r="M37" s="3"/>
      <c r="N37" s="3">
        <v>2.5486030999999999E-2</v>
      </c>
      <c r="O37" s="3"/>
      <c r="P37" s="3">
        <v>1.8276013000000001E-2</v>
      </c>
      <c r="Q37" s="3"/>
      <c r="R37" s="3">
        <v>3.0586939E-2</v>
      </c>
      <c r="S37" s="3"/>
      <c r="T37" s="3">
        <v>3.0982384000000002E-2</v>
      </c>
      <c r="U37" s="3"/>
      <c r="V37" s="3">
        <v>1.9308124999999999E-2</v>
      </c>
      <c r="W37" s="3"/>
      <c r="X37" s="3">
        <v>2.2605300000000001E-4</v>
      </c>
      <c r="Y37" s="3"/>
      <c r="Z37" s="3">
        <v>-5.3503900000000001E-5</v>
      </c>
      <c r="AA37" s="3"/>
      <c r="AB37" s="3">
        <v>4.4011199999999999E-4</v>
      </c>
      <c r="AC37" s="4"/>
      <c r="AD37" s="4">
        <f t="shared" si="8"/>
        <v>24.240361317931381</v>
      </c>
      <c r="AE37" s="4"/>
      <c r="AF37" s="4">
        <f t="shared" si="9"/>
        <v>98.763116441206307</v>
      </c>
      <c r="AG37" s="4"/>
      <c r="AH37" s="4">
        <f t="shared" si="10"/>
        <v>100.17492400923152</v>
      </c>
      <c r="AI37" s="4"/>
      <c r="AJ37" s="4">
        <f t="shared" si="11"/>
        <v>98.579476647116635</v>
      </c>
    </row>
    <row r="38" spans="1:36" x14ac:dyDescent="0.3">
      <c r="A38">
        <v>11</v>
      </c>
      <c r="B38" t="s">
        <v>14</v>
      </c>
      <c r="C38">
        <v>16.7</v>
      </c>
      <c r="D38">
        <v>23.57</v>
      </c>
      <c r="E38">
        <v>11.84</v>
      </c>
      <c r="F38">
        <f t="shared" si="1"/>
        <v>11.73</v>
      </c>
      <c r="G38">
        <v>4124</v>
      </c>
      <c r="H38">
        <v>3.03</v>
      </c>
      <c r="I38">
        <v>2.7</v>
      </c>
      <c r="J38">
        <f t="shared" si="2"/>
        <v>2.8650000000000002</v>
      </c>
      <c r="L38" s="4">
        <f t="shared" si="3"/>
        <v>27.8815858799979</v>
      </c>
      <c r="M38" s="3"/>
      <c r="N38" s="3">
        <v>2.5486030999999999E-2</v>
      </c>
      <c r="O38" s="3"/>
      <c r="P38" s="3">
        <v>1.8276013000000001E-2</v>
      </c>
      <c r="Q38" s="3"/>
      <c r="R38" s="3">
        <v>3.0586939E-2</v>
      </c>
      <c r="S38" s="3"/>
      <c r="T38" s="3">
        <v>3.0982384000000002E-2</v>
      </c>
      <c r="U38" s="3"/>
      <c r="V38" s="3">
        <v>1.9204269E-2</v>
      </c>
      <c r="W38" s="3"/>
      <c r="X38" s="3">
        <v>1.07507E-4</v>
      </c>
      <c r="Y38" s="3"/>
      <c r="Z38" s="3">
        <v>2.8724399999999998E-4</v>
      </c>
      <c r="AA38" s="3"/>
      <c r="AB38" s="3">
        <v>-4.0981700000000001E-5</v>
      </c>
      <c r="AC38" s="4"/>
      <c r="AD38" s="4">
        <f t="shared" si="8"/>
        <v>24.647862980312631</v>
      </c>
      <c r="AE38" s="4"/>
      <c r="AF38" s="4">
        <f t="shared" si="9"/>
        <v>99.411759008926069</v>
      </c>
      <c r="AG38" s="4"/>
      <c r="AH38" s="4">
        <f t="shared" si="10"/>
        <v>99.060893278663812</v>
      </c>
      <c r="AI38" s="4"/>
      <c r="AJ38" s="4">
        <f t="shared" si="11"/>
        <v>100.13227419813788</v>
      </c>
    </row>
    <row r="40" spans="1:36" x14ac:dyDescent="0.3">
      <c r="A40" s="2" t="s">
        <v>35</v>
      </c>
      <c r="M40" s="3"/>
      <c r="N40" s="3"/>
      <c r="O40" s="3"/>
      <c r="P40" s="3"/>
      <c r="Q40" s="3"/>
      <c r="R40" s="3"/>
      <c r="S40" s="3"/>
    </row>
    <row r="41" spans="1:36" x14ac:dyDescent="0.3">
      <c r="M41" s="3"/>
      <c r="N41" s="3"/>
      <c r="O41" s="3"/>
      <c r="P41" s="3"/>
      <c r="Q41" s="3"/>
      <c r="R41" s="3"/>
      <c r="S41" s="3"/>
    </row>
    <row r="42" spans="1:36" x14ac:dyDescent="0.3">
      <c r="A42" t="s">
        <v>1</v>
      </c>
      <c r="B42" t="s">
        <v>36</v>
      </c>
      <c r="C42" t="s">
        <v>37</v>
      </c>
      <c r="M42" s="3"/>
      <c r="N42" s="3"/>
      <c r="O42" s="3"/>
      <c r="P42" s="3"/>
      <c r="Q42" s="3"/>
      <c r="R42" s="3"/>
      <c r="S42" s="3"/>
    </row>
    <row r="43" spans="1:36" x14ac:dyDescent="0.3">
      <c r="A43">
        <v>8</v>
      </c>
      <c r="B43" s="4">
        <v>361.15749944024492</v>
      </c>
      <c r="C43" s="4">
        <v>15.675976293233392</v>
      </c>
      <c r="M43" s="3"/>
      <c r="N43" s="3"/>
      <c r="O43" s="3"/>
      <c r="P43" s="3"/>
      <c r="Q43" s="3"/>
      <c r="R43" s="3"/>
      <c r="S43" s="3"/>
    </row>
    <row r="44" spans="1:36" x14ac:dyDescent="0.3">
      <c r="A44">
        <v>9</v>
      </c>
      <c r="B44" s="4">
        <v>355.07594594960887</v>
      </c>
      <c r="C44" s="4">
        <v>7.2455147362749317</v>
      </c>
      <c r="M44" s="3"/>
      <c r="N44" s="3"/>
      <c r="O44" s="3"/>
      <c r="P44" s="3"/>
      <c r="Q44" s="3"/>
      <c r="R44" s="3"/>
      <c r="S44" s="3"/>
    </row>
    <row r="45" spans="1:36" x14ac:dyDescent="0.3">
      <c r="A45">
        <v>10</v>
      </c>
      <c r="B45" s="4">
        <v>363.00598676498538</v>
      </c>
      <c r="C45" s="4">
        <v>19.980327609268919</v>
      </c>
      <c r="M45" s="3"/>
      <c r="N45" s="3"/>
      <c r="O45" s="3"/>
      <c r="P45" s="3"/>
      <c r="Q45" s="3"/>
      <c r="R45" s="3"/>
      <c r="S45" s="3"/>
    </row>
    <row r="46" spans="1:36" x14ac:dyDescent="0.3">
      <c r="A46">
        <v>11</v>
      </c>
      <c r="B46" s="4">
        <v>345.02990121810819</v>
      </c>
      <c r="C46" s="4">
        <v>18.426564783577199</v>
      </c>
      <c r="M46" s="3"/>
      <c r="N46" s="3"/>
      <c r="O46" s="3"/>
      <c r="P46" s="3"/>
      <c r="Q46" s="3"/>
      <c r="R46" s="3"/>
      <c r="S46" s="3"/>
    </row>
    <row r="47" spans="1:36" x14ac:dyDescent="0.3">
      <c r="M47" s="3"/>
      <c r="N47" s="3"/>
      <c r="O47" s="3"/>
      <c r="P47" s="3"/>
      <c r="Q47" s="3"/>
      <c r="R47" s="3"/>
      <c r="S47" s="3"/>
    </row>
    <row r="48" spans="1:36" x14ac:dyDescent="0.3">
      <c r="A48" s="1" t="s">
        <v>15</v>
      </c>
    </row>
    <row r="50" spans="1:36" x14ac:dyDescent="0.3">
      <c r="A50" s="2" t="s">
        <v>16</v>
      </c>
    </row>
    <row r="52" spans="1:36" x14ac:dyDescent="0.3">
      <c r="M52" s="7" t="s">
        <v>33</v>
      </c>
      <c r="N52" s="7"/>
      <c r="O52" s="7"/>
      <c r="P52" s="7"/>
      <c r="Q52" s="7"/>
      <c r="R52" s="7"/>
      <c r="S52" s="7"/>
      <c r="T52" s="7"/>
      <c r="U52" s="7" t="s">
        <v>32</v>
      </c>
      <c r="V52" s="7"/>
      <c r="W52" s="7"/>
      <c r="X52" s="7"/>
      <c r="Y52" s="7"/>
      <c r="Z52" s="7"/>
      <c r="AA52" s="7"/>
      <c r="AB52" s="7"/>
      <c r="AC52" s="7" t="s">
        <v>34</v>
      </c>
      <c r="AD52" s="7"/>
      <c r="AE52" s="7"/>
      <c r="AF52" s="7"/>
      <c r="AG52" s="7"/>
      <c r="AH52" s="7"/>
      <c r="AI52" s="7"/>
      <c r="AJ52" s="7"/>
    </row>
    <row r="53" spans="1:36" x14ac:dyDescent="0.3">
      <c r="A53" t="s">
        <v>1</v>
      </c>
      <c r="B53" t="s">
        <v>2</v>
      </c>
      <c r="C53" t="s">
        <v>3</v>
      </c>
      <c r="D53" t="s">
        <v>6</v>
      </c>
      <c r="E53" t="s">
        <v>5</v>
      </c>
      <c r="F53" t="s">
        <v>4</v>
      </c>
      <c r="G53" t="s">
        <v>7</v>
      </c>
      <c r="H53" t="s">
        <v>10</v>
      </c>
      <c r="I53" t="s">
        <v>9</v>
      </c>
      <c r="J53" t="s">
        <v>8</v>
      </c>
      <c r="L53" t="s">
        <v>23</v>
      </c>
      <c r="M53" t="s">
        <v>24</v>
      </c>
      <c r="N53" t="s">
        <v>25</v>
      </c>
      <c r="O53" t="s">
        <v>26</v>
      </c>
      <c r="P53" t="s">
        <v>31</v>
      </c>
      <c r="Q53" t="s">
        <v>30</v>
      </c>
      <c r="R53" t="s">
        <v>29</v>
      </c>
      <c r="S53" t="s">
        <v>28</v>
      </c>
      <c r="T53" t="s">
        <v>27</v>
      </c>
      <c r="U53" t="s">
        <v>24</v>
      </c>
      <c r="V53" t="s">
        <v>25</v>
      </c>
      <c r="W53" t="s">
        <v>26</v>
      </c>
      <c r="X53" t="s">
        <v>31</v>
      </c>
      <c r="Y53" t="s">
        <v>30</v>
      </c>
      <c r="Z53" t="s">
        <v>29</v>
      </c>
      <c r="AA53" t="s">
        <v>28</v>
      </c>
      <c r="AB53" t="s">
        <v>27</v>
      </c>
      <c r="AC53" t="s">
        <v>24</v>
      </c>
      <c r="AD53" t="s">
        <v>25</v>
      </c>
      <c r="AE53" t="s">
        <v>26</v>
      </c>
      <c r="AF53" t="s">
        <v>31</v>
      </c>
      <c r="AG53" t="s">
        <v>30</v>
      </c>
      <c r="AH53" t="s">
        <v>29</v>
      </c>
      <c r="AI53" t="s">
        <v>28</v>
      </c>
      <c r="AJ53" t="s">
        <v>27</v>
      </c>
    </row>
    <row r="54" spans="1:36" x14ac:dyDescent="0.3">
      <c r="A54">
        <v>7</v>
      </c>
      <c r="B54" t="s">
        <v>11</v>
      </c>
      <c r="C54">
        <v>17</v>
      </c>
      <c r="D54">
        <v>17.46</v>
      </c>
      <c r="E54">
        <v>11.8</v>
      </c>
      <c r="F54" s="4">
        <f>D54-E54</f>
        <v>5.66</v>
      </c>
      <c r="G54">
        <v>7917</v>
      </c>
      <c r="H54">
        <v>5.1100000000000003</v>
      </c>
      <c r="I54">
        <v>5.01</v>
      </c>
      <c r="J54" s="4">
        <f>(H54+I54)/2</f>
        <v>5.0600000000000005</v>
      </c>
      <c r="L54" s="4">
        <f>F54/1000/PI()/0.0007/C54*100/G54*60*60</f>
        <v>6.8843263999296491</v>
      </c>
      <c r="M54" s="3">
        <v>1.2340489E-2</v>
      </c>
      <c r="N54" s="3"/>
      <c r="O54" s="3">
        <v>1.6788285E-2</v>
      </c>
      <c r="P54" s="3"/>
      <c r="Q54" s="3">
        <v>2.2821668E-2</v>
      </c>
      <c r="R54" s="3"/>
      <c r="S54" s="3">
        <v>3.2935636999999997E-2</v>
      </c>
      <c r="T54" s="3"/>
      <c r="U54" s="3">
        <v>7.7814190000000004E-3</v>
      </c>
      <c r="V54" s="3"/>
      <c r="W54" s="3">
        <v>6.0406399999999997E-4</v>
      </c>
      <c r="X54" s="3"/>
      <c r="Y54" s="3">
        <v>2.45534E-4</v>
      </c>
      <c r="Z54" s="3"/>
      <c r="AA54" s="3">
        <v>1.8964700000000001E-4</v>
      </c>
      <c r="AB54" s="3"/>
      <c r="AC54" s="4">
        <f>(1-U54/M54)*100</f>
        <v>36.943997924231361</v>
      </c>
      <c r="AD54" s="4"/>
      <c r="AE54" s="4">
        <f t="shared" ref="AE54:AE69" si="12">(1-W54/O54)*100</f>
        <v>96.401871900554468</v>
      </c>
      <c r="AF54" s="4"/>
      <c r="AG54" s="4">
        <f t="shared" ref="AG54:AG69" si="13">(1-Y54/Q54)*100</f>
        <v>98.92411895572225</v>
      </c>
      <c r="AH54" s="4"/>
      <c r="AI54" s="4">
        <f t="shared" ref="AI54:AI69" si="14">(1-AA54/S54)*100</f>
        <v>99.424189063050463</v>
      </c>
      <c r="AJ54" s="4"/>
    </row>
    <row r="55" spans="1:36" x14ac:dyDescent="0.3">
      <c r="A55">
        <v>7</v>
      </c>
      <c r="B55" t="s">
        <v>12</v>
      </c>
      <c r="C55">
        <v>17.2</v>
      </c>
      <c r="D55">
        <v>17.13</v>
      </c>
      <c r="E55">
        <v>11.75</v>
      </c>
      <c r="F55" s="4">
        <f t="shared" ref="F55:F85" si="15">D55-E55</f>
        <v>5.379999999999999</v>
      </c>
      <c r="G55">
        <v>7917</v>
      </c>
      <c r="H55">
        <v>5.1100000000000003</v>
      </c>
      <c r="I55">
        <v>5.01</v>
      </c>
      <c r="J55" s="4">
        <f t="shared" ref="J55:J85" si="16">(H55+I55)/2</f>
        <v>5.0600000000000005</v>
      </c>
      <c r="L55" s="4">
        <f t="shared" ref="L55:L85" si="17">F55/1000/PI()/0.0007/C55*100/G55*60*60</f>
        <v>6.4676687950690841</v>
      </c>
      <c r="M55" s="3">
        <v>1.2340489E-2</v>
      </c>
      <c r="N55" s="3"/>
      <c r="O55" s="3">
        <v>1.6788285E-2</v>
      </c>
      <c r="P55" s="3"/>
      <c r="Q55" s="3">
        <v>2.2821668E-2</v>
      </c>
      <c r="R55" s="3"/>
      <c r="S55" s="3">
        <v>3.2935636999999997E-2</v>
      </c>
      <c r="T55" s="3"/>
      <c r="U55" s="3">
        <v>7.2769890000000002E-3</v>
      </c>
      <c r="V55" s="3"/>
      <c r="W55" s="3">
        <v>5.0534500000000003E-4</v>
      </c>
      <c r="X55" s="3"/>
      <c r="Y55" s="3">
        <v>1.9015899999999999E-4</v>
      </c>
      <c r="Z55" s="3"/>
      <c r="AA55" s="3">
        <v>1.16258E-4</v>
      </c>
      <c r="AB55" s="3"/>
      <c r="AC55" s="4">
        <f t="shared" ref="AC55:AC69" si="18">(1-U55/M55)*100</f>
        <v>41.031599315067659</v>
      </c>
      <c r="AD55" s="4"/>
      <c r="AE55" s="4">
        <f t="shared" si="12"/>
        <v>96.989895036926043</v>
      </c>
      <c r="AF55" s="4"/>
      <c r="AG55" s="4">
        <f t="shared" si="13"/>
        <v>99.166761167500994</v>
      </c>
      <c r="AH55" s="4"/>
      <c r="AI55" s="4">
        <f t="shared" si="14"/>
        <v>99.647014569658992</v>
      </c>
      <c r="AJ55" s="4"/>
    </row>
    <row r="56" spans="1:36" x14ac:dyDescent="0.3">
      <c r="A56">
        <v>7</v>
      </c>
      <c r="B56" t="s">
        <v>13</v>
      </c>
      <c r="C56">
        <v>17.3</v>
      </c>
      <c r="D56">
        <v>17.68</v>
      </c>
      <c r="E56">
        <v>11.78</v>
      </c>
      <c r="F56" s="4">
        <f t="shared" si="15"/>
        <v>5.9</v>
      </c>
      <c r="G56">
        <v>7917</v>
      </c>
      <c r="H56">
        <v>5.1100000000000003</v>
      </c>
      <c r="I56">
        <v>5.01</v>
      </c>
      <c r="J56" s="4">
        <f t="shared" si="16"/>
        <v>5.0600000000000005</v>
      </c>
      <c r="L56" s="4">
        <f t="shared" si="17"/>
        <v>7.0517978095237197</v>
      </c>
      <c r="M56" s="3">
        <v>1.2340489E-2</v>
      </c>
      <c r="N56" s="3"/>
      <c r="O56" s="3">
        <v>1.6788285E-2</v>
      </c>
      <c r="P56" s="3"/>
      <c r="Q56" s="3">
        <v>2.2821668E-2</v>
      </c>
      <c r="R56" s="3"/>
      <c r="S56" s="3">
        <v>3.2935636999999997E-2</v>
      </c>
      <c r="T56" s="3"/>
      <c r="U56" s="3">
        <v>7.8457639999999999E-3</v>
      </c>
      <c r="V56" s="3"/>
      <c r="W56" s="3">
        <v>6.6066200000000001E-4</v>
      </c>
      <c r="X56" s="3"/>
      <c r="Y56" s="3">
        <v>4.2955599999999999E-4</v>
      </c>
      <c r="Z56" s="3"/>
      <c r="AA56" s="3">
        <v>4.7191399999999998E-4</v>
      </c>
      <c r="AB56" s="3"/>
      <c r="AC56" s="4">
        <f t="shared" si="18"/>
        <v>36.422584226605601</v>
      </c>
      <c r="AD56" s="4"/>
      <c r="AE56" s="4">
        <f t="shared" si="12"/>
        <v>96.064743956872306</v>
      </c>
      <c r="AF56" s="4"/>
      <c r="AG56" s="4">
        <f t="shared" si="13"/>
        <v>98.11777123389929</v>
      </c>
      <c r="AH56" s="4"/>
      <c r="AI56" s="4">
        <f t="shared" si="14"/>
        <v>98.567162979115906</v>
      </c>
      <c r="AJ56" s="4"/>
    </row>
    <row r="57" spans="1:36" x14ac:dyDescent="0.3">
      <c r="A57">
        <v>7</v>
      </c>
      <c r="B57" t="s">
        <v>14</v>
      </c>
      <c r="C57">
        <v>17.600000000000001</v>
      </c>
      <c r="D57">
        <v>16.97</v>
      </c>
      <c r="E57">
        <v>11.76</v>
      </c>
      <c r="F57" s="4">
        <f t="shared" si="15"/>
        <v>5.2099999999999991</v>
      </c>
      <c r="G57">
        <v>7917</v>
      </c>
      <c r="H57">
        <v>5.1100000000000003</v>
      </c>
      <c r="I57">
        <v>5.01</v>
      </c>
      <c r="J57" s="4">
        <f t="shared" si="16"/>
        <v>5.0600000000000005</v>
      </c>
      <c r="L57" s="4">
        <f t="shared" si="17"/>
        <v>6.1209523494395359</v>
      </c>
      <c r="M57" s="3">
        <v>1.2340489E-2</v>
      </c>
      <c r="N57" s="3"/>
      <c r="O57" s="3">
        <v>1.6788285E-2</v>
      </c>
      <c r="P57" s="3"/>
      <c r="Q57" s="3">
        <v>2.2821668E-2</v>
      </c>
      <c r="R57" s="3"/>
      <c r="S57" s="3">
        <v>3.2935636999999997E-2</v>
      </c>
      <c r="T57" s="3"/>
      <c r="U57" s="3">
        <v>8.0783780000000006E-3</v>
      </c>
      <c r="V57" s="3"/>
      <c r="W57" s="3">
        <v>5.2694899999999997E-4</v>
      </c>
      <c r="X57" s="3"/>
      <c r="Y57" s="3">
        <v>1.1934000000000001E-4</v>
      </c>
      <c r="Z57" s="3"/>
      <c r="AA57" s="3">
        <v>1.906385E-3</v>
      </c>
      <c r="AB57" s="3"/>
      <c r="AC57" s="4">
        <f t="shared" si="18"/>
        <v>34.537618403938438</v>
      </c>
      <c r="AD57" s="4"/>
      <c r="AE57" s="4">
        <f t="shared" si="12"/>
        <v>96.861210064041686</v>
      </c>
      <c r="AF57" s="4"/>
      <c r="AG57" s="4">
        <f t="shared" si="13"/>
        <v>99.477075908737262</v>
      </c>
      <c r="AH57" s="4"/>
      <c r="AI57" s="4">
        <f t="shared" si="14"/>
        <v>94.211786460969321</v>
      </c>
      <c r="AJ57" s="4"/>
    </row>
    <row r="58" spans="1:36" x14ac:dyDescent="0.3">
      <c r="A58">
        <v>8</v>
      </c>
      <c r="B58" t="s">
        <v>11</v>
      </c>
      <c r="C58">
        <v>17.3</v>
      </c>
      <c r="D58">
        <v>18.38</v>
      </c>
      <c r="E58">
        <v>11.83</v>
      </c>
      <c r="F58" s="4">
        <f t="shared" si="15"/>
        <v>6.5499999999999989</v>
      </c>
      <c r="G58">
        <v>7917</v>
      </c>
      <c r="H58">
        <v>5.1100000000000003</v>
      </c>
      <c r="I58">
        <v>5.01</v>
      </c>
      <c r="J58" s="4">
        <f t="shared" si="16"/>
        <v>5.0600000000000005</v>
      </c>
      <c r="L58" s="4">
        <f t="shared" si="17"/>
        <v>7.8286907885390429</v>
      </c>
      <c r="M58" s="3">
        <v>1.2340489E-2</v>
      </c>
      <c r="N58" s="3"/>
      <c r="O58" s="3">
        <v>1.6788285E-2</v>
      </c>
      <c r="P58" s="3"/>
      <c r="Q58" s="3">
        <v>2.2821668E-2</v>
      </c>
      <c r="R58" s="3"/>
      <c r="S58" s="3">
        <v>3.2935636999999997E-2</v>
      </c>
      <c r="T58" s="3"/>
      <c r="U58" s="3">
        <v>8.0420539999999999E-3</v>
      </c>
      <c r="V58" s="3"/>
      <c r="W58" s="3">
        <v>1.048577E-3</v>
      </c>
      <c r="X58" s="3"/>
      <c r="Y58" s="3">
        <v>9.38349E-4</v>
      </c>
      <c r="Z58" s="3"/>
      <c r="AA58" s="3">
        <v>9.6128900000000005E-4</v>
      </c>
      <c r="AB58" s="3"/>
      <c r="AC58" s="4">
        <f t="shared" si="18"/>
        <v>34.83196654524793</v>
      </c>
      <c r="AD58" s="4"/>
      <c r="AE58" s="4">
        <f t="shared" si="12"/>
        <v>93.754114848538734</v>
      </c>
      <c r="AF58" s="4"/>
      <c r="AG58" s="4">
        <f t="shared" si="13"/>
        <v>95.888341728571277</v>
      </c>
      <c r="AH58" s="4"/>
      <c r="AI58" s="4">
        <f t="shared" si="14"/>
        <v>97.081310435866172</v>
      </c>
      <c r="AJ58" s="4"/>
    </row>
    <row r="59" spans="1:36" x14ac:dyDescent="0.3">
      <c r="A59">
        <v>8</v>
      </c>
      <c r="B59" t="s">
        <v>12</v>
      </c>
      <c r="C59">
        <v>17.2</v>
      </c>
      <c r="D59">
        <v>19.37</v>
      </c>
      <c r="E59">
        <v>12.56</v>
      </c>
      <c r="F59" s="4">
        <f t="shared" si="15"/>
        <v>6.8100000000000005</v>
      </c>
      <c r="G59">
        <v>7917</v>
      </c>
      <c r="H59">
        <v>5.1100000000000003</v>
      </c>
      <c r="I59">
        <v>5.01</v>
      </c>
      <c r="J59" s="4">
        <f t="shared" si="16"/>
        <v>5.0600000000000005</v>
      </c>
      <c r="L59" s="4">
        <f t="shared" si="17"/>
        <v>8.1867703521227639</v>
      </c>
      <c r="M59" s="3">
        <v>1.2340489E-2</v>
      </c>
      <c r="N59" s="3"/>
      <c r="O59" s="3">
        <v>1.6788285E-2</v>
      </c>
      <c r="P59" s="3"/>
      <c r="Q59" s="3">
        <v>2.2821668E-2</v>
      </c>
      <c r="R59" s="3"/>
      <c r="S59" s="3">
        <v>3.2935636999999997E-2</v>
      </c>
      <c r="T59" s="3"/>
      <c r="U59" s="3">
        <v>7.9490410000000004E-3</v>
      </c>
      <c r="V59" s="3"/>
      <c r="W59" s="3">
        <v>1.2007560000000001E-3</v>
      </c>
      <c r="X59" s="3"/>
      <c r="Y59" s="3">
        <v>1.104744E-3</v>
      </c>
      <c r="Z59" s="3"/>
      <c r="AA59" s="3">
        <v>1.055025E-3</v>
      </c>
      <c r="AB59" s="3"/>
      <c r="AC59" s="4">
        <f t="shared" si="18"/>
        <v>35.585688703259642</v>
      </c>
      <c r="AD59" s="4"/>
      <c r="AE59" s="4">
        <f t="shared" si="12"/>
        <v>92.847655373970596</v>
      </c>
      <c r="AF59" s="4"/>
      <c r="AG59" s="4">
        <f t="shared" si="13"/>
        <v>95.159232007055749</v>
      </c>
      <c r="AH59" s="4"/>
      <c r="AI59" s="4">
        <f t="shared" si="14"/>
        <v>96.796706861931952</v>
      </c>
      <c r="AJ59" s="4"/>
    </row>
    <row r="60" spans="1:36" x14ac:dyDescent="0.3">
      <c r="A60">
        <v>8</v>
      </c>
      <c r="B60" t="s">
        <v>13</v>
      </c>
      <c r="C60">
        <v>17.100000000000001</v>
      </c>
      <c r="D60">
        <v>20.12</v>
      </c>
      <c r="E60">
        <v>11.8</v>
      </c>
      <c r="F60" s="4">
        <f t="shared" si="15"/>
        <v>8.32</v>
      </c>
      <c r="G60">
        <v>7917</v>
      </c>
      <c r="H60">
        <v>5.1100000000000003</v>
      </c>
      <c r="I60">
        <v>5.01</v>
      </c>
      <c r="J60" s="4">
        <f t="shared" si="16"/>
        <v>5.0600000000000005</v>
      </c>
      <c r="L60" s="4">
        <f t="shared" si="17"/>
        <v>10.060536916558689</v>
      </c>
      <c r="M60" s="3">
        <v>1.2340489E-2</v>
      </c>
      <c r="N60" s="3"/>
      <c r="O60" s="3">
        <v>1.6788285E-2</v>
      </c>
      <c r="P60" s="3"/>
      <c r="Q60" s="3">
        <v>2.2821668E-2</v>
      </c>
      <c r="R60" s="3"/>
      <c r="S60" s="3">
        <v>3.2935636999999997E-2</v>
      </c>
      <c r="T60" s="3"/>
      <c r="U60" s="3">
        <v>9.3023680000000001E-3</v>
      </c>
      <c r="V60" s="3"/>
      <c r="W60" s="3">
        <v>5.5410920000000001E-3</v>
      </c>
      <c r="X60" s="3"/>
      <c r="Y60" s="3">
        <v>6.6991510000000004E-3</v>
      </c>
      <c r="Z60" s="3"/>
      <c r="AA60" s="3">
        <v>8.6194630000000008E-3</v>
      </c>
      <c r="AB60" s="3"/>
      <c r="AC60" s="4">
        <f t="shared" si="18"/>
        <v>24.619129760579174</v>
      </c>
      <c r="AD60" s="4"/>
      <c r="AE60" s="4">
        <f t="shared" si="12"/>
        <v>66.994293937707155</v>
      </c>
      <c r="AF60" s="4"/>
      <c r="AG60" s="4">
        <f t="shared" si="13"/>
        <v>70.645655698785916</v>
      </c>
      <c r="AH60" s="4"/>
      <c r="AI60" s="4">
        <f t="shared" si="14"/>
        <v>73.829372117502984</v>
      </c>
      <c r="AJ60" s="4"/>
    </row>
    <row r="61" spans="1:36" x14ac:dyDescent="0.3">
      <c r="A61">
        <v>8</v>
      </c>
      <c r="B61" t="s">
        <v>14</v>
      </c>
      <c r="C61">
        <v>16.7</v>
      </c>
      <c r="D61">
        <v>17.89</v>
      </c>
      <c r="E61">
        <v>11.7</v>
      </c>
      <c r="F61" s="4">
        <f t="shared" si="15"/>
        <v>6.1900000000000013</v>
      </c>
      <c r="G61">
        <v>7917</v>
      </c>
      <c r="H61">
        <v>5.1100000000000003</v>
      </c>
      <c r="I61">
        <v>5.01</v>
      </c>
      <c r="J61" s="4">
        <f t="shared" si="16"/>
        <v>5.0600000000000005</v>
      </c>
      <c r="L61" s="4">
        <f t="shared" si="17"/>
        <v>7.6642227953767064</v>
      </c>
      <c r="M61" s="3">
        <v>1.2340489E-2</v>
      </c>
      <c r="N61" s="3"/>
      <c r="O61" s="3">
        <v>1.6788285E-2</v>
      </c>
      <c r="P61" s="3"/>
      <c r="Q61" s="3">
        <v>2.2821668E-2</v>
      </c>
      <c r="R61" s="3"/>
      <c r="S61" s="3">
        <v>3.2935636999999997E-2</v>
      </c>
      <c r="T61" s="3"/>
      <c r="U61" s="3">
        <v>8.1124490000000007E-3</v>
      </c>
      <c r="V61" s="3"/>
      <c r="W61" s="3">
        <v>1.093248E-3</v>
      </c>
      <c r="X61" s="3"/>
      <c r="Y61" s="3">
        <v>1.017497E-3</v>
      </c>
      <c r="Z61" s="3"/>
      <c r="AA61" s="3">
        <v>9.9513500000000007E-4</v>
      </c>
      <c r="AB61" s="3"/>
      <c r="AC61" s="4">
        <f t="shared" si="18"/>
        <v>34.261527237696974</v>
      </c>
      <c r="AD61" s="4"/>
      <c r="AE61" s="4">
        <f t="shared" si="12"/>
        <v>93.488030492691777</v>
      </c>
      <c r="AF61" s="4"/>
      <c r="AG61" s="4">
        <f t="shared" si="13"/>
        <v>95.541530969603087</v>
      </c>
      <c r="AH61" s="4"/>
      <c r="AI61" s="4">
        <f t="shared" si="14"/>
        <v>96.9785463690895</v>
      </c>
      <c r="AJ61" s="4"/>
    </row>
    <row r="62" spans="1:36" x14ac:dyDescent="0.3">
      <c r="A62">
        <v>9</v>
      </c>
      <c r="B62" t="s">
        <v>11</v>
      </c>
      <c r="C62">
        <v>17.5</v>
      </c>
      <c r="D62">
        <v>16.8</v>
      </c>
      <c r="E62">
        <v>11.73</v>
      </c>
      <c r="F62" s="4">
        <f t="shared" si="15"/>
        <v>5.07</v>
      </c>
      <c r="G62">
        <v>7917</v>
      </c>
      <c r="H62">
        <v>5.1100000000000003</v>
      </c>
      <c r="I62">
        <v>5.01</v>
      </c>
      <c r="J62" s="4">
        <f t="shared" si="16"/>
        <v>5.0600000000000005</v>
      </c>
      <c r="L62" s="4">
        <f t="shared" si="17"/>
        <v>5.9905107764758849</v>
      </c>
      <c r="M62" s="3">
        <v>1.2340489E-2</v>
      </c>
      <c r="N62" s="3"/>
      <c r="O62" s="3">
        <v>1.6788285E-2</v>
      </c>
      <c r="P62" s="3"/>
      <c r="Q62" s="3">
        <v>2.2821668E-2</v>
      </c>
      <c r="R62" s="3"/>
      <c r="S62" s="3">
        <v>3.2935636999999997E-2</v>
      </c>
      <c r="T62" s="3"/>
      <c r="U62" s="3">
        <v>7.7491749999999996E-3</v>
      </c>
      <c r="V62" s="3"/>
      <c r="W62" s="3">
        <v>1.0008160000000001E-3</v>
      </c>
      <c r="X62" s="3"/>
      <c r="Y62" s="3">
        <v>8.9889099999999997E-4</v>
      </c>
      <c r="Z62" s="3"/>
      <c r="AA62" s="3">
        <v>7.9188499999999998E-4</v>
      </c>
      <c r="AB62" s="3"/>
      <c r="AC62" s="4">
        <f t="shared" si="18"/>
        <v>37.205284166616096</v>
      </c>
      <c r="AD62" s="4"/>
      <c r="AE62" s="4">
        <f t="shared" si="12"/>
        <v>94.038604896211851</v>
      </c>
      <c r="AF62" s="4"/>
      <c r="AG62" s="4">
        <f t="shared" si="13"/>
        <v>96.061238819178342</v>
      </c>
      <c r="AH62" s="4"/>
      <c r="AI62" s="4">
        <f t="shared" si="14"/>
        <v>97.595659072875989</v>
      </c>
      <c r="AJ62" s="4"/>
    </row>
    <row r="63" spans="1:36" x14ac:dyDescent="0.3">
      <c r="A63">
        <v>9</v>
      </c>
      <c r="B63" t="s">
        <v>12</v>
      </c>
      <c r="C63">
        <v>16.899999999999999</v>
      </c>
      <c r="D63">
        <v>17.850000000000001</v>
      </c>
      <c r="E63">
        <v>12.34</v>
      </c>
      <c r="F63" s="4">
        <f t="shared" si="15"/>
        <v>5.5100000000000016</v>
      </c>
      <c r="G63">
        <v>7917</v>
      </c>
      <c r="H63">
        <v>5.1100000000000003</v>
      </c>
      <c r="I63">
        <v>5.01</v>
      </c>
      <c r="J63" s="4">
        <f t="shared" si="16"/>
        <v>5.0600000000000005</v>
      </c>
      <c r="L63" s="4">
        <f t="shared" si="17"/>
        <v>6.7415356794426815</v>
      </c>
      <c r="M63" s="3">
        <v>1.2340489E-2</v>
      </c>
      <c r="N63" s="3"/>
      <c r="O63" s="3">
        <v>1.6788285E-2</v>
      </c>
      <c r="P63" s="3"/>
      <c r="Q63" s="3">
        <v>2.2821668E-2</v>
      </c>
      <c r="R63" s="3"/>
      <c r="S63" s="3">
        <v>3.2935636999999997E-2</v>
      </c>
      <c r="T63" s="3"/>
      <c r="U63" s="3">
        <v>7.8238690000000007E-3</v>
      </c>
      <c r="V63" s="3"/>
      <c r="W63" s="3">
        <v>1.45021E-3</v>
      </c>
      <c r="X63" s="3"/>
      <c r="Y63" s="3">
        <v>1.4590530000000001E-3</v>
      </c>
      <c r="Z63" s="3"/>
      <c r="AA63" s="3">
        <v>1.4666340000000001E-3</v>
      </c>
      <c r="AB63" s="3"/>
      <c r="AC63" s="4">
        <f t="shared" si="18"/>
        <v>36.60000831409517</v>
      </c>
      <c r="AD63" s="4"/>
      <c r="AE63" s="4">
        <f t="shared" si="12"/>
        <v>91.361773998952245</v>
      </c>
      <c r="AF63" s="4"/>
      <c r="AG63" s="4">
        <f t="shared" si="13"/>
        <v>93.606720595532281</v>
      </c>
      <c r="AH63" s="4"/>
      <c r="AI63" s="4">
        <f t="shared" si="14"/>
        <v>95.546969381524335</v>
      </c>
      <c r="AJ63" s="4"/>
    </row>
    <row r="64" spans="1:36" x14ac:dyDescent="0.3">
      <c r="A64">
        <v>9</v>
      </c>
      <c r="B64" t="s">
        <v>13</v>
      </c>
      <c r="C64">
        <v>17.2</v>
      </c>
      <c r="D64">
        <v>15.98</v>
      </c>
      <c r="E64">
        <v>11.75</v>
      </c>
      <c r="F64" s="4">
        <f t="shared" si="15"/>
        <v>4.2300000000000004</v>
      </c>
      <c r="G64">
        <v>7917</v>
      </c>
      <c r="H64">
        <v>5.1100000000000003</v>
      </c>
      <c r="I64">
        <v>5.01</v>
      </c>
      <c r="J64" s="4">
        <f t="shared" si="16"/>
        <v>5.0600000000000005</v>
      </c>
      <c r="L64" s="4">
        <f t="shared" si="17"/>
        <v>5.0851745359000411</v>
      </c>
      <c r="M64" s="3">
        <v>1.2340489E-2</v>
      </c>
      <c r="N64" s="3"/>
      <c r="O64" s="3">
        <v>1.6788285E-2</v>
      </c>
      <c r="P64" s="3"/>
      <c r="Q64" s="3">
        <v>2.2821668E-2</v>
      </c>
      <c r="R64" s="3"/>
      <c r="S64" s="3">
        <v>3.2935636999999997E-2</v>
      </c>
      <c r="T64" s="3"/>
      <c r="U64" s="3">
        <v>7.3027860000000003E-3</v>
      </c>
      <c r="V64" s="3"/>
      <c r="W64" s="3">
        <v>5.4109399999999999E-4</v>
      </c>
      <c r="X64" s="3"/>
      <c r="Y64" s="3">
        <v>2.6964900000000001E-4</v>
      </c>
      <c r="Z64" s="3"/>
      <c r="AA64" s="3">
        <v>6.0035799999999999E-5</v>
      </c>
      <c r="AB64" s="3"/>
      <c r="AC64" s="4">
        <f t="shared" si="18"/>
        <v>40.822555735027997</v>
      </c>
      <c r="AD64" s="4"/>
      <c r="AE64" s="4">
        <f t="shared" si="12"/>
        <v>96.776954882526709</v>
      </c>
      <c r="AF64" s="4"/>
      <c r="AG64" s="4">
        <f t="shared" si="13"/>
        <v>98.818451832705662</v>
      </c>
      <c r="AH64" s="4"/>
      <c r="AI64" s="4">
        <f t="shared" si="14"/>
        <v>99.81771781125714</v>
      </c>
      <c r="AJ64" s="4"/>
    </row>
    <row r="65" spans="1:36" x14ac:dyDescent="0.3">
      <c r="A65">
        <v>9</v>
      </c>
      <c r="B65" t="s">
        <v>14</v>
      </c>
      <c r="C65">
        <v>17.2</v>
      </c>
      <c r="D65">
        <v>17.47</v>
      </c>
      <c r="E65">
        <v>11.72</v>
      </c>
      <c r="F65" s="4">
        <f t="shared" si="15"/>
        <v>5.7499999999999982</v>
      </c>
      <c r="G65">
        <v>7917</v>
      </c>
      <c r="H65">
        <v>5.1100000000000003</v>
      </c>
      <c r="I65">
        <v>5.01</v>
      </c>
      <c r="J65" s="4">
        <f t="shared" si="16"/>
        <v>5.0600000000000005</v>
      </c>
      <c r="L65" s="4">
        <f t="shared" si="17"/>
        <v>6.9124712958452088</v>
      </c>
      <c r="M65" s="3">
        <v>1.2340489E-2</v>
      </c>
      <c r="N65" s="3"/>
      <c r="O65" s="3">
        <v>1.6788285E-2</v>
      </c>
      <c r="P65" s="3"/>
      <c r="Q65" s="3">
        <v>2.2821668E-2</v>
      </c>
      <c r="R65" s="3"/>
      <c r="S65" s="3">
        <v>3.2935636999999997E-2</v>
      </c>
      <c r="T65" s="3"/>
      <c r="U65" s="3">
        <v>7.9814640000000006E-3</v>
      </c>
      <c r="V65" s="3"/>
      <c r="W65" s="3">
        <v>1.3031469999999999E-3</v>
      </c>
      <c r="X65" s="3"/>
      <c r="Y65" s="3">
        <v>1.29798E-3</v>
      </c>
      <c r="Z65" s="3"/>
      <c r="AA65" s="3">
        <v>1.288623E-3</v>
      </c>
      <c r="AB65" s="3"/>
      <c r="AC65" s="4">
        <f t="shared" si="18"/>
        <v>35.322951951093664</v>
      </c>
      <c r="AD65" s="4"/>
      <c r="AE65" s="4">
        <f t="shared" si="12"/>
        <v>92.237759842652181</v>
      </c>
      <c r="AF65" s="4"/>
      <c r="AG65" s="4">
        <f t="shared" si="13"/>
        <v>94.312510373913071</v>
      </c>
      <c r="AH65" s="4"/>
      <c r="AI65" s="4">
        <f t="shared" si="14"/>
        <v>96.087450805946148</v>
      </c>
      <c r="AJ65" s="4"/>
    </row>
    <row r="66" spans="1:36" x14ac:dyDescent="0.3">
      <c r="A66">
        <v>10</v>
      </c>
      <c r="B66" t="s">
        <v>11</v>
      </c>
      <c r="C66">
        <v>16.7</v>
      </c>
      <c r="D66">
        <v>17.27</v>
      </c>
      <c r="E66">
        <v>11.75</v>
      </c>
      <c r="F66" s="4">
        <f t="shared" si="15"/>
        <v>5.52</v>
      </c>
      <c r="G66">
        <v>7917</v>
      </c>
      <c r="H66">
        <v>5.1100000000000003</v>
      </c>
      <c r="I66">
        <v>5.01</v>
      </c>
      <c r="J66" s="4">
        <f t="shared" si="16"/>
        <v>5.0600000000000005</v>
      </c>
      <c r="L66" s="4">
        <f t="shared" si="17"/>
        <v>6.834654253712344</v>
      </c>
      <c r="M66" s="3">
        <v>1.2340489E-2</v>
      </c>
      <c r="N66" s="3"/>
      <c r="O66" s="3">
        <v>1.6788285E-2</v>
      </c>
      <c r="P66" s="3"/>
      <c r="Q66" s="3">
        <v>2.2821668E-2</v>
      </c>
      <c r="R66" s="3"/>
      <c r="S66" s="3">
        <v>3.2935636999999997E-2</v>
      </c>
      <c r="T66" s="3"/>
      <c r="U66" s="3">
        <v>8.472528E-3</v>
      </c>
      <c r="V66" s="3"/>
      <c r="W66" s="3">
        <v>2.932179E-3</v>
      </c>
      <c r="X66" s="3"/>
      <c r="Y66" s="3">
        <v>3.2656E-3</v>
      </c>
      <c r="Z66" s="3"/>
      <c r="AA66" s="3">
        <v>3.5165830000000002E-3</v>
      </c>
      <c r="AB66" s="3"/>
      <c r="AC66" s="4">
        <f t="shared" si="18"/>
        <v>31.343660692862329</v>
      </c>
      <c r="AD66" s="4"/>
      <c r="AE66" s="4">
        <f t="shared" si="12"/>
        <v>82.534374416445758</v>
      </c>
      <c r="AF66" s="4"/>
      <c r="AG66" s="4">
        <f t="shared" si="13"/>
        <v>85.690791751067451</v>
      </c>
      <c r="AH66" s="4"/>
      <c r="AI66" s="4">
        <f t="shared" si="14"/>
        <v>89.322863255992274</v>
      </c>
      <c r="AJ66" s="4"/>
    </row>
    <row r="67" spans="1:36" x14ac:dyDescent="0.3">
      <c r="A67">
        <v>10</v>
      </c>
      <c r="B67" t="s">
        <v>12</v>
      </c>
      <c r="C67">
        <v>17.2</v>
      </c>
      <c r="D67">
        <v>16.93</v>
      </c>
      <c r="E67">
        <v>11.84</v>
      </c>
      <c r="F67" s="4">
        <f t="shared" si="15"/>
        <v>5.09</v>
      </c>
      <c r="G67">
        <v>7917</v>
      </c>
      <c r="H67">
        <v>5.1100000000000003</v>
      </c>
      <c r="I67">
        <v>5.01</v>
      </c>
      <c r="J67" s="4">
        <f t="shared" si="16"/>
        <v>5.0600000000000005</v>
      </c>
      <c r="L67" s="4">
        <f t="shared" si="17"/>
        <v>6.119039807974282</v>
      </c>
      <c r="M67" s="3">
        <v>1.2340489E-2</v>
      </c>
      <c r="N67" s="3"/>
      <c r="O67" s="3">
        <v>1.6788285E-2</v>
      </c>
      <c r="P67" s="3"/>
      <c r="Q67" s="3">
        <v>2.2821668E-2</v>
      </c>
      <c r="R67" s="3"/>
      <c r="S67" s="3">
        <v>3.2935636999999997E-2</v>
      </c>
      <c r="T67" s="3"/>
      <c r="U67" s="3">
        <v>8.4070519999999999E-3</v>
      </c>
      <c r="V67" s="3"/>
      <c r="W67" s="3">
        <v>2.4451500000000001E-3</v>
      </c>
      <c r="X67" s="3"/>
      <c r="Y67" s="3">
        <v>2.639654E-3</v>
      </c>
      <c r="Z67" s="3"/>
      <c r="AA67" s="3">
        <v>2.7825160000000001E-3</v>
      </c>
      <c r="AB67" s="3"/>
      <c r="AC67" s="4">
        <f t="shared" si="18"/>
        <v>31.874239343351785</v>
      </c>
      <c r="AD67" s="4"/>
      <c r="AE67" s="4">
        <f t="shared" si="12"/>
        <v>85.43537949230668</v>
      </c>
      <c r="AF67" s="4"/>
      <c r="AG67" s="4">
        <f t="shared" si="13"/>
        <v>88.433562349605637</v>
      </c>
      <c r="AH67" s="4"/>
      <c r="AI67" s="4">
        <f t="shared" si="14"/>
        <v>91.551655733878775</v>
      </c>
      <c r="AJ67" s="4"/>
    </row>
    <row r="68" spans="1:36" x14ac:dyDescent="0.3">
      <c r="A68">
        <v>10</v>
      </c>
      <c r="B68" t="s">
        <v>13</v>
      </c>
      <c r="C68">
        <v>16.899999999999999</v>
      </c>
      <c r="D68">
        <v>15.81</v>
      </c>
      <c r="E68">
        <v>11.79</v>
      </c>
      <c r="F68" s="4">
        <f t="shared" si="15"/>
        <v>4.0200000000000014</v>
      </c>
      <c r="G68">
        <v>7917</v>
      </c>
      <c r="H68">
        <v>5.1100000000000003</v>
      </c>
      <c r="I68">
        <v>5.01</v>
      </c>
      <c r="J68" s="4">
        <f t="shared" si="16"/>
        <v>5.0600000000000005</v>
      </c>
      <c r="L68" s="4">
        <f t="shared" si="17"/>
        <v>4.9185069748383983</v>
      </c>
      <c r="M68" s="3">
        <v>1.2340489E-2</v>
      </c>
      <c r="N68" s="3"/>
      <c r="O68" s="3">
        <v>1.6788285E-2</v>
      </c>
      <c r="P68" s="3"/>
      <c r="Q68" s="3">
        <v>2.2821668E-2</v>
      </c>
      <c r="R68" s="3"/>
      <c r="S68" s="3">
        <v>3.2935636999999997E-2</v>
      </c>
      <c r="T68" s="3"/>
      <c r="U68" s="3">
        <v>6.2441789999999999E-3</v>
      </c>
      <c r="V68" s="3"/>
      <c r="W68" s="3">
        <v>1.3024270000000001E-3</v>
      </c>
      <c r="X68" s="3"/>
      <c r="Y68" s="3">
        <v>1.426952E-3</v>
      </c>
      <c r="Z68" s="3"/>
      <c r="AA68" s="3">
        <v>9.84457E-4</v>
      </c>
      <c r="AB68" s="3"/>
      <c r="AC68" s="4">
        <f t="shared" si="18"/>
        <v>49.400878684791181</v>
      </c>
      <c r="AD68" s="4"/>
      <c r="AE68" s="4">
        <f t="shared" si="12"/>
        <v>92.242048547543718</v>
      </c>
      <c r="AF68" s="4"/>
      <c r="AG68" s="4">
        <f t="shared" si="13"/>
        <v>93.747380778652996</v>
      </c>
      <c r="AH68" s="4"/>
      <c r="AI68" s="4">
        <f t="shared" si="14"/>
        <v>97.010967178196665</v>
      </c>
      <c r="AJ68" s="4"/>
    </row>
    <row r="69" spans="1:36" x14ac:dyDescent="0.3">
      <c r="A69">
        <v>10</v>
      </c>
      <c r="B69" t="s">
        <v>14</v>
      </c>
      <c r="C69">
        <v>17.100000000000001</v>
      </c>
      <c r="D69">
        <v>16.510000000000002</v>
      </c>
      <c r="E69">
        <v>11.78</v>
      </c>
      <c r="F69" s="4">
        <f t="shared" si="15"/>
        <v>4.7300000000000022</v>
      </c>
      <c r="G69">
        <v>7917</v>
      </c>
      <c r="H69">
        <v>5.1100000000000003</v>
      </c>
      <c r="I69">
        <v>5.01</v>
      </c>
      <c r="J69" s="4">
        <f t="shared" si="16"/>
        <v>5.0600000000000005</v>
      </c>
      <c r="L69" s="4">
        <f t="shared" si="17"/>
        <v>5.719511972995508</v>
      </c>
      <c r="M69" s="3">
        <v>1.2340489E-2</v>
      </c>
      <c r="N69" s="3"/>
      <c r="O69" s="3">
        <v>1.6788285E-2</v>
      </c>
      <c r="P69" s="3"/>
      <c r="Q69" s="3">
        <v>2.2821668E-2</v>
      </c>
      <c r="R69" s="3"/>
      <c r="S69" s="3">
        <v>3.2935636999999997E-2</v>
      </c>
      <c r="T69" s="3"/>
      <c r="U69" s="3">
        <v>7.6778710000000002E-3</v>
      </c>
      <c r="V69" s="3"/>
      <c r="W69" s="3">
        <v>1.9110819999999999E-3</v>
      </c>
      <c r="X69" s="3"/>
      <c r="Y69" s="3">
        <v>2.0283269999999999E-3</v>
      </c>
      <c r="Z69" s="3"/>
      <c r="AA69" s="3">
        <v>1.664085E-3</v>
      </c>
      <c r="AB69" s="3"/>
      <c r="AC69" s="4">
        <f t="shared" si="18"/>
        <v>37.783089470765695</v>
      </c>
      <c r="AD69" s="4"/>
      <c r="AE69" s="4">
        <f t="shared" si="12"/>
        <v>88.616573997880067</v>
      </c>
      <c r="AF69" s="4"/>
      <c r="AG69" s="4">
        <f t="shared" si="13"/>
        <v>91.112275404234254</v>
      </c>
      <c r="AH69" s="4"/>
      <c r="AI69" s="4">
        <f t="shared" si="14"/>
        <v>94.947463745729294</v>
      </c>
      <c r="AJ69" s="4"/>
    </row>
    <row r="70" spans="1:36" x14ac:dyDescent="0.3">
      <c r="A70">
        <v>7</v>
      </c>
      <c r="B70" t="s">
        <v>11</v>
      </c>
      <c r="C70">
        <v>17</v>
      </c>
      <c r="D70">
        <v>17</v>
      </c>
      <c r="E70">
        <v>11.77</v>
      </c>
      <c r="F70" s="4">
        <f t="shared" si="15"/>
        <v>5.23</v>
      </c>
      <c r="G70">
        <v>5362</v>
      </c>
      <c r="H70">
        <v>5.15</v>
      </c>
      <c r="I70">
        <v>5.12</v>
      </c>
      <c r="J70" s="4">
        <f t="shared" si="16"/>
        <v>5.1349999999999998</v>
      </c>
      <c r="L70" s="4">
        <f t="shared" si="17"/>
        <v>9.3924857730064542</v>
      </c>
      <c r="M70" s="3"/>
      <c r="N70" s="3">
        <v>2.5680000000000001E-2</v>
      </c>
      <c r="O70" s="3"/>
      <c r="P70" s="3">
        <v>1.7009908000000001E-2</v>
      </c>
      <c r="Q70" s="3"/>
      <c r="R70" s="3">
        <v>2.8467268E-2</v>
      </c>
      <c r="S70" s="3"/>
      <c r="T70" s="3">
        <v>2.8780323999999999E-2</v>
      </c>
      <c r="U70" s="3"/>
      <c r="V70" s="3">
        <v>2.3577400000000001E-3</v>
      </c>
      <c r="W70" s="3"/>
      <c r="X70" s="3">
        <v>2.26474E-4</v>
      </c>
      <c r="Y70" s="3"/>
      <c r="Z70" s="3">
        <v>2.366E-4</v>
      </c>
      <c r="AA70" s="3"/>
      <c r="AB70" s="3">
        <v>1.31197E-4</v>
      </c>
      <c r="AC70" s="4"/>
      <c r="AD70" s="4">
        <f t="shared" ref="AD70:AD85" si="19">(1-V70/N70)*100</f>
        <v>90.818769470404987</v>
      </c>
      <c r="AE70" s="4"/>
      <c r="AF70" s="4">
        <f t="shared" ref="AF70:AF85" si="20">(1-X70/P70)*100</f>
        <v>98.668575985243422</v>
      </c>
      <c r="AG70" s="4"/>
      <c r="AH70" s="4">
        <f t="shared" ref="AH70:AH85" si="21">(1-Z70/R70)*100</f>
        <v>99.168870015907402</v>
      </c>
      <c r="AI70" s="4"/>
      <c r="AJ70" s="4">
        <f t="shared" ref="AJ70:AJ85" si="22">(1-AB70/T70)*100</f>
        <v>99.544143422429855</v>
      </c>
    </row>
    <row r="71" spans="1:36" x14ac:dyDescent="0.3">
      <c r="A71">
        <v>7</v>
      </c>
      <c r="B71" t="s">
        <v>12</v>
      </c>
      <c r="C71">
        <v>17.2</v>
      </c>
      <c r="D71">
        <v>16.61</v>
      </c>
      <c r="E71">
        <v>11.7</v>
      </c>
      <c r="F71" s="4">
        <f t="shared" si="15"/>
        <v>4.91</v>
      </c>
      <c r="G71">
        <v>5362</v>
      </c>
      <c r="H71">
        <v>5.15</v>
      </c>
      <c r="I71">
        <v>5.12</v>
      </c>
      <c r="J71" s="4">
        <f t="shared" si="16"/>
        <v>5.1349999999999998</v>
      </c>
      <c r="L71" s="4">
        <f t="shared" si="17"/>
        <v>8.7152695481440787</v>
      </c>
      <c r="M71" s="3"/>
      <c r="N71" s="3">
        <v>2.5680000000000001E-2</v>
      </c>
      <c r="O71" s="3"/>
      <c r="P71" s="3">
        <v>1.7009908000000001E-2</v>
      </c>
      <c r="Q71" s="3"/>
      <c r="R71" s="3">
        <v>2.8467268E-2</v>
      </c>
      <c r="S71" s="3"/>
      <c r="T71" s="3">
        <v>2.8780323999999999E-2</v>
      </c>
      <c r="U71" s="3"/>
      <c r="V71" s="3">
        <v>2.5552999999999999E-3</v>
      </c>
      <c r="W71" s="3"/>
      <c r="X71" s="3">
        <v>1.9839099999999999E-4</v>
      </c>
      <c r="Y71" s="3"/>
      <c r="Z71" s="3">
        <v>1.6023900000000001E-4</v>
      </c>
      <c r="AA71" s="3"/>
      <c r="AB71" s="3">
        <v>2.7877699999999999E-5</v>
      </c>
      <c r="AC71" s="4"/>
      <c r="AD71" s="4">
        <f t="shared" si="19"/>
        <v>90.04945482866043</v>
      </c>
      <c r="AE71" s="4"/>
      <c r="AF71" s="4">
        <f t="shared" si="20"/>
        <v>98.833673879952784</v>
      </c>
      <c r="AG71" s="4"/>
      <c r="AH71" s="4">
        <f t="shared" si="21"/>
        <v>99.437111422142792</v>
      </c>
      <c r="AI71" s="4"/>
      <c r="AJ71" s="4">
        <f t="shared" si="22"/>
        <v>99.903136253782279</v>
      </c>
    </row>
    <row r="72" spans="1:36" x14ac:dyDescent="0.3">
      <c r="A72">
        <v>7</v>
      </c>
      <c r="B72" t="s">
        <v>13</v>
      </c>
      <c r="C72">
        <v>17.3</v>
      </c>
      <c r="D72">
        <v>17.11</v>
      </c>
      <c r="E72">
        <v>11.72</v>
      </c>
      <c r="F72" s="4">
        <f t="shared" si="15"/>
        <v>5.3899999999999988</v>
      </c>
      <c r="G72">
        <v>5362</v>
      </c>
      <c r="H72">
        <v>5.15</v>
      </c>
      <c r="I72">
        <v>5.12</v>
      </c>
      <c r="J72" s="4">
        <f t="shared" si="16"/>
        <v>5.1349999999999998</v>
      </c>
      <c r="L72" s="4">
        <f t="shared" si="17"/>
        <v>9.5119693120014706</v>
      </c>
      <c r="M72" s="3"/>
      <c r="N72" s="3">
        <v>2.5680000000000001E-2</v>
      </c>
      <c r="O72" s="3"/>
      <c r="P72" s="3">
        <v>1.7009908000000001E-2</v>
      </c>
      <c r="Q72" s="3"/>
      <c r="R72" s="3">
        <v>2.8467268E-2</v>
      </c>
      <c r="S72" s="3"/>
      <c r="T72" s="3">
        <v>2.8780323999999999E-2</v>
      </c>
      <c r="U72" s="3"/>
      <c r="V72" s="3">
        <v>2.5650289999999999E-3</v>
      </c>
      <c r="W72" s="3"/>
      <c r="X72" s="3">
        <v>3.60925E-4</v>
      </c>
      <c r="Y72" s="3"/>
      <c r="Z72" s="3">
        <v>5.3784099999999995E-4</v>
      </c>
      <c r="AA72" s="3"/>
      <c r="AB72" s="3">
        <v>4.2945599999999999E-4</v>
      </c>
      <c r="AC72" s="4"/>
      <c r="AD72" s="4">
        <f t="shared" si="19"/>
        <v>90.011569314641747</v>
      </c>
      <c r="AE72" s="4"/>
      <c r="AF72" s="4">
        <f t="shared" si="20"/>
        <v>97.878148429726949</v>
      </c>
      <c r="AG72" s="4"/>
      <c r="AH72" s="4">
        <f t="shared" si="21"/>
        <v>98.110668716084731</v>
      </c>
      <c r="AI72" s="4"/>
      <c r="AJ72" s="4">
        <f t="shared" si="22"/>
        <v>98.507813880066124</v>
      </c>
    </row>
    <row r="73" spans="1:36" x14ac:dyDescent="0.3">
      <c r="A73">
        <v>7</v>
      </c>
      <c r="B73" t="s">
        <v>14</v>
      </c>
      <c r="C73">
        <v>17.600000000000001</v>
      </c>
      <c r="D73">
        <v>17.149999999999999</v>
      </c>
      <c r="E73">
        <v>12.26</v>
      </c>
      <c r="F73" s="4">
        <f t="shared" si="15"/>
        <v>4.8899999999999988</v>
      </c>
      <c r="G73">
        <v>5362</v>
      </c>
      <c r="H73">
        <v>5.15</v>
      </c>
      <c r="I73">
        <v>5.12</v>
      </c>
      <c r="J73" s="4">
        <f t="shared" si="16"/>
        <v>5.1349999999999998</v>
      </c>
      <c r="L73" s="4">
        <f t="shared" si="17"/>
        <v>8.4825019805973643</v>
      </c>
      <c r="M73" s="3"/>
      <c r="N73" s="3">
        <v>2.5680000000000001E-2</v>
      </c>
      <c r="O73" s="3"/>
      <c r="P73" s="3">
        <v>1.7009908000000001E-2</v>
      </c>
      <c r="Q73" s="3"/>
      <c r="R73" s="3">
        <v>2.8467268E-2</v>
      </c>
      <c r="S73" s="3"/>
      <c r="T73" s="3">
        <v>2.8780323999999999E-2</v>
      </c>
      <c r="U73" s="3"/>
      <c r="V73" s="3">
        <v>2.5473259999999999E-3</v>
      </c>
      <c r="W73" s="3"/>
      <c r="X73" s="3">
        <v>1.6008999999999999E-4</v>
      </c>
      <c r="Y73" s="3"/>
      <c r="Z73" s="3">
        <v>2.0610599999999999E-5</v>
      </c>
      <c r="AA73" s="3"/>
      <c r="AB73" s="3">
        <v>3.4242600000000001E-6</v>
      </c>
      <c r="AC73" s="4"/>
      <c r="AD73" s="4">
        <f t="shared" si="19"/>
        <v>90.080506230529593</v>
      </c>
      <c r="AE73" s="4"/>
      <c r="AF73" s="4">
        <f t="shared" si="20"/>
        <v>99.058842646297677</v>
      </c>
      <c r="AG73" s="4"/>
      <c r="AH73" s="4">
        <f t="shared" si="21"/>
        <v>99.927598953296112</v>
      </c>
      <c r="AI73" s="4"/>
      <c r="AJ73" s="4">
        <f t="shared" si="22"/>
        <v>99.988102079740315</v>
      </c>
    </row>
    <row r="74" spans="1:36" x14ac:dyDescent="0.3">
      <c r="A74">
        <v>8</v>
      </c>
      <c r="B74" t="s">
        <v>11</v>
      </c>
      <c r="C74">
        <v>17.3</v>
      </c>
      <c r="D74">
        <v>16.12</v>
      </c>
      <c r="E74">
        <v>11.78</v>
      </c>
      <c r="F74" s="4">
        <f t="shared" si="15"/>
        <v>4.3400000000000016</v>
      </c>
      <c r="G74">
        <v>5362</v>
      </c>
      <c r="H74">
        <v>5.15</v>
      </c>
      <c r="I74">
        <v>5.12</v>
      </c>
      <c r="J74" s="4">
        <f t="shared" si="16"/>
        <v>5.1349999999999998</v>
      </c>
      <c r="L74" s="4">
        <f t="shared" si="17"/>
        <v>7.658988277195995</v>
      </c>
      <c r="M74" s="3"/>
      <c r="N74" s="3">
        <v>2.5680000000000001E-2</v>
      </c>
      <c r="O74" s="3"/>
      <c r="P74" s="3">
        <v>1.7009908000000001E-2</v>
      </c>
      <c r="Q74" s="3"/>
      <c r="R74" s="3">
        <v>2.8467268E-2</v>
      </c>
      <c r="S74" s="3"/>
      <c r="T74" s="3">
        <v>2.8780323999999999E-2</v>
      </c>
      <c r="U74" s="3"/>
      <c r="V74" s="3">
        <v>2.8638040000000002E-3</v>
      </c>
      <c r="W74" s="3"/>
      <c r="X74" s="3">
        <v>7.2913600000000002E-4</v>
      </c>
      <c r="Y74" s="3"/>
      <c r="Z74" s="3">
        <v>1.1318159999999999E-3</v>
      </c>
      <c r="AA74" s="3"/>
      <c r="AB74" s="3">
        <v>7.1186700000000003E-4</v>
      </c>
      <c r="AC74" s="4"/>
      <c r="AD74" s="4">
        <f t="shared" si="19"/>
        <v>88.848115264797514</v>
      </c>
      <c r="AE74" s="4"/>
      <c r="AF74" s="4">
        <f t="shared" si="20"/>
        <v>95.713463000505357</v>
      </c>
      <c r="AG74" s="4"/>
      <c r="AH74" s="4">
        <f t="shared" si="21"/>
        <v>96.024149560119369</v>
      </c>
      <c r="AI74" s="4"/>
      <c r="AJ74" s="4">
        <f t="shared" si="22"/>
        <v>97.52654973585426</v>
      </c>
    </row>
    <row r="75" spans="1:36" x14ac:dyDescent="0.3">
      <c r="A75">
        <v>8</v>
      </c>
      <c r="B75" t="s">
        <v>12</v>
      </c>
      <c r="C75">
        <v>17.2</v>
      </c>
      <c r="D75">
        <v>16.309999999999999</v>
      </c>
      <c r="E75">
        <v>11.7</v>
      </c>
      <c r="F75" s="4">
        <f t="shared" si="15"/>
        <v>4.6099999999999994</v>
      </c>
      <c r="G75">
        <v>5362</v>
      </c>
      <c r="H75">
        <v>5.15</v>
      </c>
      <c r="I75">
        <v>5.12</v>
      </c>
      <c r="J75" s="4">
        <f t="shared" si="16"/>
        <v>5.1349999999999998</v>
      </c>
      <c r="L75" s="4">
        <f t="shared" si="17"/>
        <v>8.1827683537564528</v>
      </c>
      <c r="M75" s="3"/>
      <c r="N75" s="3">
        <v>2.5680000000000001E-2</v>
      </c>
      <c r="O75" s="3"/>
      <c r="P75" s="3">
        <v>1.7009908000000001E-2</v>
      </c>
      <c r="Q75" s="3"/>
      <c r="R75" s="3">
        <v>2.8467268E-2</v>
      </c>
      <c r="S75" s="3"/>
      <c r="T75" s="3">
        <v>2.8780323999999999E-2</v>
      </c>
      <c r="U75" s="3"/>
      <c r="V75" s="3">
        <v>3.0240589999999999E-3</v>
      </c>
      <c r="W75" s="3"/>
      <c r="X75" s="3">
        <v>8.47283E-4</v>
      </c>
      <c r="Y75" s="3"/>
      <c r="Z75" s="3">
        <v>1.257773E-3</v>
      </c>
      <c r="AA75" s="3"/>
      <c r="AB75" s="3">
        <v>7.49028E-4</v>
      </c>
      <c r="AC75" s="4"/>
      <c r="AD75" s="4">
        <f t="shared" si="19"/>
        <v>88.224069314641753</v>
      </c>
      <c r="AE75" s="4"/>
      <c r="AF75" s="4">
        <f t="shared" si="20"/>
        <v>95.018885463695639</v>
      </c>
      <c r="AG75" s="4"/>
      <c r="AH75" s="4">
        <f t="shared" si="21"/>
        <v>95.581687009796653</v>
      </c>
      <c r="AI75" s="4"/>
      <c r="AJ75" s="4">
        <f t="shared" si="22"/>
        <v>97.397430272153997</v>
      </c>
    </row>
    <row r="76" spans="1:36" x14ac:dyDescent="0.3">
      <c r="A76">
        <v>8</v>
      </c>
      <c r="B76" t="s">
        <v>13</v>
      </c>
      <c r="C76">
        <v>17.100000000000001</v>
      </c>
      <c r="D76">
        <v>17.36</v>
      </c>
      <c r="E76">
        <v>11.7</v>
      </c>
      <c r="F76" s="4">
        <f t="shared" si="15"/>
        <v>5.66</v>
      </c>
      <c r="G76">
        <v>5362</v>
      </c>
      <c r="H76">
        <v>5.15</v>
      </c>
      <c r="I76">
        <v>5.12</v>
      </c>
      <c r="J76" s="4">
        <f t="shared" si="16"/>
        <v>5.1349999999999998</v>
      </c>
      <c r="L76" s="4">
        <f t="shared" si="17"/>
        <v>10.105274127879875</v>
      </c>
      <c r="M76" s="3"/>
      <c r="N76" s="3">
        <v>2.5680000000000001E-2</v>
      </c>
      <c r="O76" s="3"/>
      <c r="P76" s="3">
        <v>1.7009908000000001E-2</v>
      </c>
      <c r="Q76" s="3"/>
      <c r="R76" s="3">
        <v>2.8467268E-2</v>
      </c>
      <c r="S76" s="3"/>
      <c r="T76" s="3">
        <v>2.8780323999999999E-2</v>
      </c>
      <c r="U76" s="3"/>
      <c r="V76" s="3">
        <v>9.2692680000000006E-3</v>
      </c>
      <c r="W76" s="3"/>
      <c r="X76" s="3">
        <v>4.9121420000000004E-3</v>
      </c>
      <c r="Y76" s="3"/>
      <c r="Z76" s="3">
        <v>7.32002E-3</v>
      </c>
      <c r="AA76" s="3"/>
      <c r="AB76" s="3">
        <v>6.5513979999999999E-3</v>
      </c>
      <c r="AC76" s="4"/>
      <c r="AD76" s="4">
        <f t="shared" si="19"/>
        <v>63.904719626168216</v>
      </c>
      <c r="AE76" s="4"/>
      <c r="AF76" s="4">
        <f t="shared" si="20"/>
        <v>71.121877907864047</v>
      </c>
      <c r="AG76" s="4"/>
      <c r="AH76" s="4">
        <f t="shared" si="21"/>
        <v>74.286187209815864</v>
      </c>
      <c r="AI76" s="4"/>
      <c r="AJ76" s="4">
        <f t="shared" si="22"/>
        <v>77.236538407281301</v>
      </c>
    </row>
    <row r="77" spans="1:36" x14ac:dyDescent="0.3">
      <c r="A77">
        <v>8</v>
      </c>
      <c r="B77" t="s">
        <v>14</v>
      </c>
      <c r="C77">
        <v>16.7</v>
      </c>
      <c r="D77">
        <v>15.823</v>
      </c>
      <c r="E77">
        <v>11.81</v>
      </c>
      <c r="F77" s="4">
        <f t="shared" si="15"/>
        <v>4.0129999999999999</v>
      </c>
      <c r="G77">
        <v>5362</v>
      </c>
      <c r="H77">
        <v>5.15</v>
      </c>
      <c r="I77">
        <v>5.12</v>
      </c>
      <c r="J77" s="4">
        <f t="shared" si="16"/>
        <v>5.1349999999999998</v>
      </c>
      <c r="L77" s="4">
        <f t="shared" si="17"/>
        <v>7.3363571738390121</v>
      </c>
      <c r="M77" s="3"/>
      <c r="N77" s="3">
        <v>2.5680000000000001E-2</v>
      </c>
      <c r="O77" s="3"/>
      <c r="P77" s="3">
        <v>1.7009908000000001E-2</v>
      </c>
      <c r="Q77" s="3"/>
      <c r="R77" s="3">
        <v>2.8467268E-2</v>
      </c>
      <c r="S77" s="3"/>
      <c r="T77" s="3">
        <v>2.8780323999999999E-2</v>
      </c>
      <c r="U77" s="3"/>
      <c r="V77" s="3">
        <v>3.0767199999999998E-3</v>
      </c>
      <c r="W77" s="3"/>
      <c r="X77" s="3">
        <v>7.4121400000000002E-4</v>
      </c>
      <c r="Y77" s="3"/>
      <c r="Z77" s="3">
        <v>1.1887060000000001E-3</v>
      </c>
      <c r="AA77" s="3"/>
      <c r="AB77" s="3">
        <v>6.5513699999999997E-4</v>
      </c>
      <c r="AC77" s="4"/>
      <c r="AD77" s="4">
        <f t="shared" si="19"/>
        <v>88.019003115264809</v>
      </c>
      <c r="AE77" s="4"/>
      <c r="AF77" s="4">
        <f t="shared" si="20"/>
        <v>95.642457325459958</v>
      </c>
      <c r="AG77" s="4"/>
      <c r="AH77" s="4">
        <f t="shared" si="21"/>
        <v>95.824306006463274</v>
      </c>
      <c r="AI77" s="4"/>
      <c r="AJ77" s="4">
        <f t="shared" si="22"/>
        <v>97.723663569597065</v>
      </c>
    </row>
    <row r="78" spans="1:36" x14ac:dyDescent="0.3">
      <c r="A78">
        <v>9</v>
      </c>
      <c r="B78" t="s">
        <v>11</v>
      </c>
      <c r="C78">
        <v>17.5</v>
      </c>
      <c r="D78">
        <v>15.22</v>
      </c>
      <c r="E78">
        <v>11.77</v>
      </c>
      <c r="F78" s="4">
        <f t="shared" si="15"/>
        <v>3.4500000000000011</v>
      </c>
      <c r="G78">
        <v>5362</v>
      </c>
      <c r="H78">
        <v>5.15</v>
      </c>
      <c r="I78">
        <v>5.12</v>
      </c>
      <c r="J78" s="4">
        <f t="shared" si="16"/>
        <v>5.1349999999999998</v>
      </c>
      <c r="L78" s="4">
        <f t="shared" si="17"/>
        <v>6.0187849285640933</v>
      </c>
      <c r="M78" s="3"/>
      <c r="N78" s="3">
        <v>2.5680000000000001E-2</v>
      </c>
      <c r="O78" s="3"/>
      <c r="P78" s="3">
        <v>1.7009908000000001E-2</v>
      </c>
      <c r="Q78" s="3"/>
      <c r="R78" s="3">
        <v>2.8467268E-2</v>
      </c>
      <c r="S78" s="3"/>
      <c r="T78" s="3">
        <v>2.8780323999999999E-2</v>
      </c>
      <c r="U78" s="3"/>
      <c r="V78" s="3">
        <v>2.8885669999999999E-3</v>
      </c>
      <c r="W78" s="3"/>
      <c r="X78" s="3">
        <v>7.0916999999999996E-4</v>
      </c>
      <c r="Y78" s="3"/>
      <c r="Z78" s="3">
        <v>1.009303E-3</v>
      </c>
      <c r="AA78" s="3"/>
      <c r="AB78" s="3">
        <v>5.8907700000000003E-4</v>
      </c>
      <c r="AC78" s="4"/>
      <c r="AD78" s="4">
        <f t="shared" si="19"/>
        <v>88.751686137071644</v>
      </c>
      <c r="AE78" s="4"/>
      <c r="AF78" s="4">
        <f t="shared" si="20"/>
        <v>95.830841648291099</v>
      </c>
      <c r="AG78" s="4"/>
      <c r="AH78" s="4">
        <f t="shared" si="21"/>
        <v>96.454514005348173</v>
      </c>
      <c r="AI78" s="4"/>
      <c r="AJ78" s="4">
        <f t="shared" si="22"/>
        <v>97.9531953844578</v>
      </c>
    </row>
    <row r="79" spans="1:36" x14ac:dyDescent="0.3">
      <c r="A79">
        <v>9</v>
      </c>
      <c r="B79" t="s">
        <v>12</v>
      </c>
      <c r="C79">
        <v>16.899999999999999</v>
      </c>
      <c r="D79">
        <v>15.65</v>
      </c>
      <c r="E79">
        <v>11.8</v>
      </c>
      <c r="F79" s="4">
        <f t="shared" si="15"/>
        <v>3.8499999999999996</v>
      </c>
      <c r="G79">
        <v>5362</v>
      </c>
      <c r="H79">
        <v>5.15</v>
      </c>
      <c r="I79">
        <v>5.12</v>
      </c>
      <c r="J79" s="4">
        <f t="shared" si="16"/>
        <v>5.1349999999999998</v>
      </c>
      <c r="L79" s="4">
        <f t="shared" si="17"/>
        <v>6.9550747716663341</v>
      </c>
      <c r="M79" s="3"/>
      <c r="N79" s="3">
        <v>2.5680000000000001E-2</v>
      </c>
      <c r="O79" s="3"/>
      <c r="P79" s="3">
        <v>1.7009908000000001E-2</v>
      </c>
      <c r="Q79" s="3"/>
      <c r="R79" s="3">
        <v>2.8467268E-2</v>
      </c>
      <c r="S79" s="3"/>
      <c r="T79" s="3">
        <v>2.8780323999999999E-2</v>
      </c>
      <c r="U79" s="3"/>
      <c r="V79" s="3">
        <v>3.3422170000000002E-3</v>
      </c>
      <c r="W79" s="3"/>
      <c r="X79" s="3">
        <v>1.136588E-3</v>
      </c>
      <c r="Y79" s="3"/>
      <c r="Z79" s="3">
        <v>1.7455280000000001E-3</v>
      </c>
      <c r="AA79" s="3"/>
      <c r="AB79" s="3">
        <v>1.106316E-3</v>
      </c>
      <c r="AC79" s="4"/>
      <c r="AD79" s="4">
        <f t="shared" si="19"/>
        <v>86.985136292834881</v>
      </c>
      <c r="AE79" s="4"/>
      <c r="AF79" s="4">
        <f t="shared" si="20"/>
        <v>93.318082613968272</v>
      </c>
      <c r="AG79" s="4"/>
      <c r="AH79" s="4">
        <f t="shared" si="21"/>
        <v>93.868298145083685</v>
      </c>
      <c r="AI79" s="4"/>
      <c r="AJ79" s="4">
        <f t="shared" si="22"/>
        <v>96.155998799735542</v>
      </c>
    </row>
    <row r="80" spans="1:36" x14ac:dyDescent="0.3">
      <c r="A80">
        <v>9</v>
      </c>
      <c r="B80" t="s">
        <v>13</v>
      </c>
      <c r="C80">
        <v>17.2</v>
      </c>
      <c r="D80">
        <v>14.55</v>
      </c>
      <c r="E80">
        <v>11.73</v>
      </c>
      <c r="F80" s="4">
        <f t="shared" si="15"/>
        <v>2.8200000000000003</v>
      </c>
      <c r="G80">
        <v>5362</v>
      </c>
      <c r="H80">
        <v>5.15</v>
      </c>
      <c r="I80">
        <v>5.12</v>
      </c>
      <c r="J80" s="4">
        <f t="shared" si="16"/>
        <v>5.1349999999999998</v>
      </c>
      <c r="L80" s="4">
        <f t="shared" si="17"/>
        <v>5.0055112272436455</v>
      </c>
      <c r="M80" s="3"/>
      <c r="N80" s="3">
        <v>2.5680000000000001E-2</v>
      </c>
      <c r="O80" s="3"/>
      <c r="P80" s="3">
        <v>1.7009908000000001E-2</v>
      </c>
      <c r="Q80" s="3"/>
      <c r="R80" s="3">
        <v>2.8467268E-2</v>
      </c>
      <c r="S80" s="3"/>
      <c r="T80" s="3">
        <v>2.8780323999999999E-2</v>
      </c>
      <c r="U80" s="3"/>
      <c r="V80" s="3">
        <v>2.3632839999999998E-3</v>
      </c>
      <c r="W80" s="3"/>
      <c r="X80" s="3">
        <v>2.4977099999999998E-4</v>
      </c>
      <c r="Y80" s="3"/>
      <c r="Z80" s="3">
        <v>1.4939599999999999E-4</v>
      </c>
      <c r="AA80" s="3"/>
      <c r="AB80" s="3">
        <v>1.23289E-5</v>
      </c>
      <c r="AC80" s="4"/>
      <c r="AD80" s="4">
        <f t="shared" si="19"/>
        <v>90.797180685358256</v>
      </c>
      <c r="AE80" s="4"/>
      <c r="AF80" s="4">
        <f t="shared" si="20"/>
        <v>98.531614633071513</v>
      </c>
      <c r="AG80" s="4"/>
      <c r="AH80" s="4">
        <f t="shared" si="21"/>
        <v>99.47520078147295</v>
      </c>
      <c r="AI80" s="4"/>
      <c r="AJ80" s="4">
        <f t="shared" si="22"/>
        <v>99.957162052796903</v>
      </c>
    </row>
    <row r="81" spans="1:36" x14ac:dyDescent="0.3">
      <c r="A81">
        <v>9</v>
      </c>
      <c r="B81" t="s">
        <v>14</v>
      </c>
      <c r="C81">
        <v>17.2</v>
      </c>
      <c r="D81">
        <v>15.64</v>
      </c>
      <c r="E81">
        <v>11.72</v>
      </c>
      <c r="F81" s="4">
        <f t="shared" si="15"/>
        <v>3.92</v>
      </c>
      <c r="G81">
        <v>5362</v>
      </c>
      <c r="H81">
        <v>5.15</v>
      </c>
      <c r="I81">
        <v>5.12</v>
      </c>
      <c r="J81" s="4">
        <f t="shared" si="16"/>
        <v>5.1349999999999998</v>
      </c>
      <c r="L81" s="4">
        <f t="shared" si="17"/>
        <v>6.958015606664925</v>
      </c>
      <c r="M81" s="3"/>
      <c r="N81" s="3">
        <v>2.5680000000000001E-2</v>
      </c>
      <c r="O81" s="3"/>
      <c r="P81" s="3">
        <v>1.7009908000000001E-2</v>
      </c>
      <c r="Q81" s="3"/>
      <c r="R81" s="3">
        <v>2.8467268E-2</v>
      </c>
      <c r="S81" s="3"/>
      <c r="T81" s="3">
        <v>2.8780323999999999E-2</v>
      </c>
      <c r="U81" s="3"/>
      <c r="V81" s="3">
        <v>3.233288E-3</v>
      </c>
      <c r="W81" s="3"/>
      <c r="X81" s="3">
        <v>1.011788E-3</v>
      </c>
      <c r="Y81" s="3"/>
      <c r="Z81" s="3">
        <v>1.543432E-3</v>
      </c>
      <c r="AA81" s="3"/>
      <c r="AB81" s="3">
        <v>8.7551899999999995E-4</v>
      </c>
      <c r="AC81" s="4"/>
      <c r="AD81" s="4">
        <f t="shared" si="19"/>
        <v>87.409314641744544</v>
      </c>
      <c r="AE81" s="4"/>
      <c r="AF81" s="4">
        <f t="shared" si="20"/>
        <v>94.051772649211273</v>
      </c>
      <c r="AG81" s="4"/>
      <c r="AH81" s="4">
        <f t="shared" si="21"/>
        <v>94.578222258630504</v>
      </c>
      <c r="AI81" s="4"/>
      <c r="AJ81" s="4">
        <f t="shared" si="22"/>
        <v>96.957925143580738</v>
      </c>
    </row>
    <row r="82" spans="1:36" x14ac:dyDescent="0.3">
      <c r="A82">
        <v>10</v>
      </c>
      <c r="B82" t="s">
        <v>11</v>
      </c>
      <c r="C82">
        <v>16.7</v>
      </c>
      <c r="D82">
        <v>15.47</v>
      </c>
      <c r="E82">
        <v>11.72</v>
      </c>
      <c r="F82" s="4">
        <f t="shared" si="15"/>
        <v>3.75</v>
      </c>
      <c r="G82">
        <v>5362</v>
      </c>
      <c r="H82">
        <v>5.15</v>
      </c>
      <c r="I82">
        <v>5.12</v>
      </c>
      <c r="J82" s="4">
        <f t="shared" si="16"/>
        <v>5.1349999999999998</v>
      </c>
      <c r="L82" s="4">
        <f t="shared" si="17"/>
        <v>6.8555542990023159</v>
      </c>
      <c r="M82" s="3"/>
      <c r="N82" s="3">
        <v>2.5680000000000001E-2</v>
      </c>
      <c r="O82" s="3"/>
      <c r="P82" s="3">
        <v>1.7009908000000001E-2</v>
      </c>
      <c r="Q82" s="3"/>
      <c r="R82" s="3">
        <v>2.8467268E-2</v>
      </c>
      <c r="S82" s="3"/>
      <c r="T82" s="3">
        <v>2.8780323999999999E-2</v>
      </c>
      <c r="U82" s="3"/>
      <c r="V82" s="3">
        <v>5.532632E-3</v>
      </c>
      <c r="W82" s="3"/>
      <c r="X82" s="3">
        <v>2.499827E-3</v>
      </c>
      <c r="Y82" s="3"/>
      <c r="Z82" s="3">
        <v>3.708813E-3</v>
      </c>
      <c r="AA82" s="3"/>
      <c r="AB82" s="3">
        <v>2.650594E-3</v>
      </c>
      <c r="AC82" s="4"/>
      <c r="AD82" s="4">
        <f t="shared" si="19"/>
        <v>78.45548286604361</v>
      </c>
      <c r="AE82" s="4"/>
      <c r="AF82" s="4">
        <f t="shared" si="20"/>
        <v>85.303700643178075</v>
      </c>
      <c r="AG82" s="4"/>
      <c r="AH82" s="4">
        <f t="shared" si="21"/>
        <v>86.971658116261807</v>
      </c>
      <c r="AI82" s="4"/>
      <c r="AJ82" s="4">
        <f t="shared" si="22"/>
        <v>90.790256565561947</v>
      </c>
    </row>
    <row r="83" spans="1:36" x14ac:dyDescent="0.3">
      <c r="A83">
        <v>10</v>
      </c>
      <c r="B83" t="s">
        <v>12</v>
      </c>
      <c r="C83">
        <v>17.2</v>
      </c>
      <c r="D83">
        <v>15.21</v>
      </c>
      <c r="E83">
        <v>11.72</v>
      </c>
      <c r="F83" s="4">
        <f t="shared" si="15"/>
        <v>3.49</v>
      </c>
      <c r="G83">
        <v>5362</v>
      </c>
      <c r="H83">
        <v>5.15</v>
      </c>
      <c r="I83">
        <v>5.12</v>
      </c>
      <c r="J83" s="4">
        <f t="shared" si="16"/>
        <v>5.1349999999999998</v>
      </c>
      <c r="L83" s="4">
        <f t="shared" si="17"/>
        <v>6.1947638947093342</v>
      </c>
      <c r="M83" s="3"/>
      <c r="N83" s="3">
        <v>2.5680000000000001E-2</v>
      </c>
      <c r="O83" s="3"/>
      <c r="P83" s="3">
        <v>1.7009908000000001E-2</v>
      </c>
      <c r="Q83" s="3"/>
      <c r="R83" s="3">
        <v>2.8467268E-2</v>
      </c>
      <c r="S83" s="3"/>
      <c r="T83" s="3">
        <v>2.8780323999999999E-2</v>
      </c>
      <c r="U83" s="3"/>
      <c r="V83" s="3">
        <v>4.8596769999999997E-3</v>
      </c>
      <c r="W83" s="3"/>
      <c r="X83" s="3">
        <v>2.0339120000000001E-3</v>
      </c>
      <c r="Y83" s="3"/>
      <c r="Z83" s="3">
        <v>3.0306700000000001E-3</v>
      </c>
      <c r="AA83" s="3"/>
      <c r="AB83" s="3">
        <v>2.149307E-3</v>
      </c>
      <c r="AC83" s="4"/>
      <c r="AD83" s="4">
        <f t="shared" si="19"/>
        <v>81.076024143302178</v>
      </c>
      <c r="AE83" s="4"/>
      <c r="AF83" s="4">
        <f t="shared" si="20"/>
        <v>88.042780713452416</v>
      </c>
      <c r="AG83" s="4"/>
      <c r="AH83" s="4">
        <f t="shared" si="21"/>
        <v>89.353843157692552</v>
      </c>
      <c r="AI83" s="4"/>
      <c r="AJ83" s="4">
        <f t="shared" si="22"/>
        <v>92.532026394143443</v>
      </c>
    </row>
    <row r="84" spans="1:36" x14ac:dyDescent="0.3">
      <c r="A84">
        <v>10</v>
      </c>
      <c r="B84" t="s">
        <v>13</v>
      </c>
      <c r="C84">
        <v>16.899999999999999</v>
      </c>
      <c r="D84">
        <v>14.87</v>
      </c>
      <c r="E84">
        <v>11.8</v>
      </c>
      <c r="F84" s="4">
        <f t="shared" si="15"/>
        <v>3.0699999999999985</v>
      </c>
      <c r="G84">
        <v>5362</v>
      </c>
      <c r="H84">
        <v>5.15</v>
      </c>
      <c r="I84">
        <v>5.12</v>
      </c>
      <c r="J84" s="4">
        <f t="shared" si="16"/>
        <v>5.1349999999999998</v>
      </c>
      <c r="L84" s="4">
        <f t="shared" si="17"/>
        <v>5.5459946880560098</v>
      </c>
      <c r="M84" s="3"/>
      <c r="N84" s="3">
        <v>2.5680000000000001E-2</v>
      </c>
      <c r="O84" s="3"/>
      <c r="P84" s="3">
        <v>1.7009908000000001E-2</v>
      </c>
      <c r="Q84" s="3"/>
      <c r="R84" s="3">
        <v>2.8467268E-2</v>
      </c>
      <c r="S84" s="3"/>
      <c r="T84" s="3">
        <v>2.8780323999999999E-2</v>
      </c>
      <c r="U84" s="3"/>
      <c r="V84" s="3">
        <v>4.524536E-3</v>
      </c>
      <c r="W84" s="3"/>
      <c r="X84" s="3">
        <v>1.463673E-3</v>
      </c>
      <c r="Y84" s="3"/>
      <c r="Z84" s="3">
        <v>1.8427300000000001E-3</v>
      </c>
      <c r="AA84" s="3"/>
      <c r="AB84" s="3">
        <v>8.69153E-4</v>
      </c>
      <c r="AC84" s="4"/>
      <c r="AD84" s="4">
        <f t="shared" si="19"/>
        <v>82.38109034267913</v>
      </c>
      <c r="AE84" s="4"/>
      <c r="AF84" s="4">
        <f t="shared" si="20"/>
        <v>91.395173918636132</v>
      </c>
      <c r="AG84" s="4"/>
      <c r="AH84" s="4">
        <f t="shared" si="21"/>
        <v>93.526846341559718</v>
      </c>
      <c r="AI84" s="4"/>
      <c r="AJ84" s="4">
        <f t="shared" si="22"/>
        <v>96.980044422015538</v>
      </c>
    </row>
    <row r="85" spans="1:36" x14ac:dyDescent="0.3">
      <c r="A85">
        <v>10</v>
      </c>
      <c r="B85" t="s">
        <v>14</v>
      </c>
      <c r="C85">
        <v>17.100000000000001</v>
      </c>
      <c r="D85">
        <v>15.14</v>
      </c>
      <c r="E85">
        <v>11.7</v>
      </c>
      <c r="F85" s="4">
        <f t="shared" si="15"/>
        <v>3.4400000000000013</v>
      </c>
      <c r="G85">
        <v>5362</v>
      </c>
      <c r="H85">
        <v>5.15</v>
      </c>
      <c r="I85">
        <v>5.12</v>
      </c>
      <c r="J85" s="4">
        <f t="shared" si="16"/>
        <v>5.1349999999999998</v>
      </c>
      <c r="L85" s="4">
        <f t="shared" si="17"/>
        <v>6.1417213780754025</v>
      </c>
      <c r="M85" s="3"/>
      <c r="N85" s="3">
        <v>2.5680000000000001E-2</v>
      </c>
      <c r="O85" s="3"/>
      <c r="P85" s="3">
        <v>1.7009908000000001E-2</v>
      </c>
      <c r="Q85" s="3"/>
      <c r="R85" s="3">
        <v>2.8467268E-2</v>
      </c>
      <c r="S85" s="3"/>
      <c r="T85" s="3">
        <v>2.8780323999999999E-2</v>
      </c>
      <c r="U85" s="3"/>
      <c r="V85" s="3">
        <v>4.6066220000000003E-3</v>
      </c>
      <c r="W85" s="3"/>
      <c r="X85" s="3">
        <v>1.7213300000000001E-3</v>
      </c>
      <c r="Y85" s="3"/>
      <c r="Z85" s="3">
        <v>2.4203779999999999E-3</v>
      </c>
      <c r="AA85" s="3"/>
      <c r="AB85" s="3">
        <v>1.177062E-3</v>
      </c>
      <c r="AC85" s="4"/>
      <c r="AD85" s="4">
        <f t="shared" si="19"/>
        <v>82.061440809968843</v>
      </c>
      <c r="AE85" s="4"/>
      <c r="AF85" s="4">
        <f t="shared" si="20"/>
        <v>89.880427336820404</v>
      </c>
      <c r="AG85" s="4"/>
      <c r="AH85" s="4">
        <f t="shared" si="21"/>
        <v>91.497680774986918</v>
      </c>
      <c r="AI85" s="4"/>
      <c r="AJ85" s="4">
        <f t="shared" si="22"/>
        <v>95.91018502779886</v>
      </c>
    </row>
    <row r="87" spans="1:36" x14ac:dyDescent="0.3">
      <c r="A87" s="2" t="s">
        <v>35</v>
      </c>
      <c r="M87" s="3"/>
      <c r="N87" s="3"/>
      <c r="P87" s="3"/>
      <c r="S87" s="3"/>
      <c r="W87" s="3"/>
    </row>
    <row r="88" spans="1:36" x14ac:dyDescent="0.3">
      <c r="M88" s="3"/>
      <c r="N88" s="3"/>
      <c r="P88" s="3"/>
      <c r="S88" s="3"/>
      <c r="W88" s="3"/>
    </row>
    <row r="89" spans="1:36" x14ac:dyDescent="0.3">
      <c r="A89" t="s">
        <v>1</v>
      </c>
      <c r="B89" t="s">
        <v>36</v>
      </c>
      <c r="C89" t="s">
        <v>37</v>
      </c>
      <c r="M89" s="3"/>
      <c r="N89" s="3"/>
      <c r="P89" s="3"/>
      <c r="S89" s="3"/>
      <c r="W89" s="3"/>
    </row>
    <row r="90" spans="1:36" x14ac:dyDescent="0.3">
      <c r="A90">
        <v>7</v>
      </c>
      <c r="B90" s="4">
        <v>102.06231484418977</v>
      </c>
      <c r="C90" s="4">
        <v>6.4445145224723257</v>
      </c>
      <c r="M90" s="3"/>
      <c r="N90" s="3"/>
      <c r="P90" s="3"/>
      <c r="S90" s="3"/>
      <c r="W90" s="3"/>
    </row>
    <row r="91" spans="1:36" x14ac:dyDescent="0.3">
      <c r="A91">
        <v>8</v>
      </c>
      <c r="B91" s="4">
        <v>136.74158879782033</v>
      </c>
      <c r="C91" s="4">
        <v>8.576967958726522</v>
      </c>
      <c r="M91" s="3"/>
      <c r="N91" s="3"/>
      <c r="P91" s="3"/>
      <c r="S91" s="3"/>
      <c r="W91" s="3"/>
    </row>
    <row r="92" spans="1:36" x14ac:dyDescent="0.3">
      <c r="A92">
        <v>9</v>
      </c>
      <c r="B92" s="4">
        <v>137.21272781545949</v>
      </c>
      <c r="C92" s="4">
        <v>33.421479554094958</v>
      </c>
      <c r="M92" s="3"/>
      <c r="N92" s="3"/>
      <c r="P92" s="3"/>
      <c r="S92" s="3"/>
      <c r="W92" s="3"/>
    </row>
    <row r="93" spans="1:36" x14ac:dyDescent="0.3">
      <c r="A93">
        <v>10</v>
      </c>
      <c r="B93" s="4">
        <v>292.06819963104772</v>
      </c>
      <c r="C93" s="4">
        <v>91.622420944133822</v>
      </c>
      <c r="M93" s="3"/>
      <c r="N93" s="3"/>
      <c r="P93" s="3"/>
      <c r="S93" s="3"/>
      <c r="W93" s="3"/>
    </row>
    <row r="95" spans="1:36" x14ac:dyDescent="0.3">
      <c r="A95" s="1" t="s">
        <v>59</v>
      </c>
    </row>
    <row r="97" spans="1:36" x14ac:dyDescent="0.3">
      <c r="A97" s="2" t="s">
        <v>16</v>
      </c>
    </row>
    <row r="99" spans="1:36" x14ac:dyDescent="0.3">
      <c r="M99" s="7" t="s">
        <v>33</v>
      </c>
      <c r="N99" s="7"/>
      <c r="O99" s="7"/>
      <c r="P99" s="7"/>
      <c r="Q99" s="7"/>
      <c r="R99" s="7"/>
      <c r="S99" s="7"/>
      <c r="T99" s="7"/>
      <c r="U99" s="7" t="s">
        <v>32</v>
      </c>
      <c r="V99" s="7"/>
      <c r="W99" s="7"/>
      <c r="X99" s="7"/>
      <c r="Y99" s="7"/>
      <c r="Z99" s="7"/>
      <c r="AA99" s="7"/>
      <c r="AB99" s="7"/>
      <c r="AC99" s="7" t="s">
        <v>34</v>
      </c>
      <c r="AD99" s="7"/>
      <c r="AE99" s="7"/>
      <c r="AF99" s="7"/>
      <c r="AG99" s="7"/>
      <c r="AH99" s="7"/>
      <c r="AI99" s="7"/>
      <c r="AJ99" s="7"/>
    </row>
    <row r="100" spans="1:36" x14ac:dyDescent="0.3">
      <c r="A100" t="s">
        <v>1</v>
      </c>
      <c r="B100" t="s">
        <v>2</v>
      </c>
      <c r="C100" t="s">
        <v>3</v>
      </c>
      <c r="D100" t="s">
        <v>6</v>
      </c>
      <c r="E100" t="s">
        <v>5</v>
      </c>
      <c r="F100" t="s">
        <v>4</v>
      </c>
      <c r="G100" t="s">
        <v>7</v>
      </c>
      <c r="H100" t="s">
        <v>10</v>
      </c>
      <c r="I100" t="s">
        <v>9</v>
      </c>
      <c r="J100" t="s">
        <v>8</v>
      </c>
      <c r="L100" t="s">
        <v>23</v>
      </c>
      <c r="M100" t="s">
        <v>24</v>
      </c>
      <c r="N100" t="s">
        <v>25</v>
      </c>
      <c r="O100" t="s">
        <v>26</v>
      </c>
      <c r="P100" t="s">
        <v>31</v>
      </c>
      <c r="Q100" t="s">
        <v>30</v>
      </c>
      <c r="R100" t="s">
        <v>29</v>
      </c>
      <c r="S100" t="s">
        <v>28</v>
      </c>
      <c r="T100" t="s">
        <v>27</v>
      </c>
      <c r="U100" t="s">
        <v>24</v>
      </c>
      <c r="V100" t="s">
        <v>25</v>
      </c>
      <c r="W100" t="s">
        <v>26</v>
      </c>
      <c r="X100" t="s">
        <v>31</v>
      </c>
      <c r="Y100" t="s">
        <v>30</v>
      </c>
      <c r="Z100" t="s">
        <v>29</v>
      </c>
      <c r="AA100" t="s">
        <v>28</v>
      </c>
      <c r="AB100" t="s">
        <v>27</v>
      </c>
      <c r="AC100" t="s">
        <v>24</v>
      </c>
      <c r="AD100" t="s">
        <v>25</v>
      </c>
      <c r="AE100" t="s">
        <v>26</v>
      </c>
      <c r="AF100" t="s">
        <v>31</v>
      </c>
      <c r="AG100" t="s">
        <v>30</v>
      </c>
      <c r="AH100" t="s">
        <v>29</v>
      </c>
      <c r="AI100" t="s">
        <v>28</v>
      </c>
      <c r="AJ100" t="s">
        <v>27</v>
      </c>
    </row>
    <row r="101" spans="1:36" x14ac:dyDescent="0.3">
      <c r="A101">
        <v>1</v>
      </c>
      <c r="B101" t="s">
        <v>11</v>
      </c>
      <c r="C101">
        <v>17.100000000000001</v>
      </c>
      <c r="D101">
        <v>19</v>
      </c>
      <c r="E101">
        <v>12.48</v>
      </c>
      <c r="F101" s="4">
        <f>D101-E101</f>
        <v>6.52</v>
      </c>
      <c r="G101">
        <v>2220</v>
      </c>
      <c r="H101">
        <v>3.06</v>
      </c>
      <c r="I101">
        <v>2.91</v>
      </c>
      <c r="J101" s="4">
        <f>(H101+I101)/2</f>
        <v>2.9850000000000003</v>
      </c>
      <c r="L101" s="4">
        <f>F101/1000/PI()/0.0007/C101*100/G101*60*60</f>
        <v>28.115971793244125</v>
      </c>
      <c r="M101">
        <v>1.2374964871053716E-2</v>
      </c>
      <c r="N101" s="3"/>
      <c r="O101">
        <v>2.2462825085822924E-2</v>
      </c>
      <c r="P101" s="3"/>
      <c r="Q101">
        <v>2.0905017182830686E-2</v>
      </c>
      <c r="R101" s="3"/>
      <c r="S101">
        <v>2.2617048528158049E-2</v>
      </c>
      <c r="T101" s="3"/>
      <c r="U101" s="3">
        <v>1.1635953211696066E-2</v>
      </c>
      <c r="W101" s="3">
        <v>4.2315971065410348E-3</v>
      </c>
      <c r="Y101" s="3">
        <v>1.1961519759313066E-5</v>
      </c>
      <c r="AA101" s="3">
        <v>2.6254253538271903E-5</v>
      </c>
      <c r="AB101" s="3"/>
      <c r="AC101" s="4">
        <f>(1-U101/M101)*100</f>
        <v>5.9718283409941009</v>
      </c>
      <c r="AD101" s="4"/>
      <c r="AE101" s="4">
        <f t="shared" ref="AE101:AE116" si="23">(1-W101/O101)*100</f>
        <v>81.161776889712129</v>
      </c>
      <c r="AF101" s="4"/>
      <c r="AG101" s="4">
        <f t="shared" ref="AG101:AG116" si="24">(1-Y101/Q101)*100</f>
        <v>99.942781583699741</v>
      </c>
      <c r="AH101" s="4"/>
      <c r="AI101" s="4">
        <f t="shared" ref="AI101:AI116" si="25">(1-AA101/S101)*100</f>
        <v>99.883918303904309</v>
      </c>
      <c r="AJ101" s="4"/>
    </row>
    <row r="102" spans="1:36" x14ac:dyDescent="0.3">
      <c r="A102">
        <v>1</v>
      </c>
      <c r="B102" t="s">
        <v>12</v>
      </c>
      <c r="C102">
        <v>17.3</v>
      </c>
      <c r="D102">
        <v>18.239999999999998</v>
      </c>
      <c r="E102">
        <v>11.75</v>
      </c>
      <c r="F102" s="4">
        <f t="shared" ref="F102:F132" si="26">D102-E102</f>
        <v>6.4899999999999984</v>
      </c>
      <c r="G102">
        <v>2220</v>
      </c>
      <c r="H102">
        <v>3.06</v>
      </c>
      <c r="I102">
        <v>2.91</v>
      </c>
      <c r="J102" s="4">
        <f t="shared" ref="J102:J132" si="27">(H102+I102)/2</f>
        <v>2.9850000000000003</v>
      </c>
      <c r="L102" s="4">
        <f t="shared" ref="L102:L132" si="28">F102/1000/PI()/0.0007/C102*100/G102*60*60</f>
        <v>27.66305927198162</v>
      </c>
      <c r="M102">
        <v>1.2374964871053716E-2</v>
      </c>
      <c r="N102" s="3"/>
      <c r="O102">
        <v>2.2462825085822924E-2</v>
      </c>
      <c r="P102" s="3"/>
      <c r="Q102">
        <v>2.0905017182830686E-2</v>
      </c>
      <c r="R102" s="3"/>
      <c r="S102">
        <v>2.2617048528158049E-2</v>
      </c>
      <c r="T102" s="3"/>
      <c r="U102">
        <v>1.1631233428230719E-2</v>
      </c>
      <c r="W102">
        <v>4.5261971618579715E-3</v>
      </c>
      <c r="Y102">
        <v>1.5209300504245569E-4</v>
      </c>
      <c r="AA102">
        <v>1.3577544223413013E-4</v>
      </c>
      <c r="AB102" s="3"/>
      <c r="AC102" s="4">
        <f t="shared" ref="AC102:AC116" si="29">(1-U102/M102)*100</f>
        <v>6.009968113628017</v>
      </c>
      <c r="AD102" s="4"/>
      <c r="AE102" s="4">
        <f t="shared" si="23"/>
        <v>79.850276425316551</v>
      </c>
      <c r="AF102" s="4"/>
      <c r="AG102" s="4">
        <f t="shared" si="24"/>
        <v>99.272456924037499</v>
      </c>
      <c r="AH102" s="4"/>
      <c r="AI102" s="4">
        <f t="shared" si="25"/>
        <v>99.399676566705466</v>
      </c>
      <c r="AJ102" s="4"/>
    </row>
    <row r="103" spans="1:36" x14ac:dyDescent="0.3">
      <c r="A103">
        <v>1</v>
      </c>
      <c r="B103" t="s">
        <v>13</v>
      </c>
      <c r="C103">
        <v>17.100000000000001</v>
      </c>
      <c r="D103">
        <v>18.29</v>
      </c>
      <c r="E103">
        <v>11.81</v>
      </c>
      <c r="F103" s="4">
        <f t="shared" si="26"/>
        <v>6.4799999999999986</v>
      </c>
      <c r="G103">
        <v>2220</v>
      </c>
      <c r="H103">
        <v>3.06</v>
      </c>
      <c r="I103">
        <v>2.91</v>
      </c>
      <c r="J103" s="4">
        <f t="shared" si="27"/>
        <v>2.9850000000000003</v>
      </c>
      <c r="L103" s="4">
        <f t="shared" si="28"/>
        <v>27.943481168745688</v>
      </c>
      <c r="M103">
        <v>1.2374964871053716E-2</v>
      </c>
      <c r="N103" s="3"/>
      <c r="O103">
        <v>2.2462825085822924E-2</v>
      </c>
      <c r="P103" s="3"/>
      <c r="Q103">
        <v>2.0905017182830686E-2</v>
      </c>
      <c r="R103" s="3"/>
      <c r="S103">
        <v>2.2617048528158049E-2</v>
      </c>
      <c r="T103" s="3"/>
      <c r="U103">
        <v>1.1722261549929043E-2</v>
      </c>
      <c r="W103">
        <v>4.3419452484550264E-3</v>
      </c>
      <c r="Y103">
        <v>-3.150808907731355E-5</v>
      </c>
      <c r="AA103">
        <v>5.4133287787208138E-5</v>
      </c>
      <c r="AB103" s="3"/>
      <c r="AC103" s="4">
        <f t="shared" si="29"/>
        <v>5.2743852441263233</v>
      </c>
      <c r="AD103" s="4"/>
      <c r="AE103" s="4">
        <f t="shared" si="23"/>
        <v>80.67052905471192</v>
      </c>
      <c r="AF103" s="4"/>
      <c r="AG103" s="4">
        <f t="shared" si="24"/>
        <v>100.15072022568434</v>
      </c>
      <c r="AH103" s="4"/>
      <c r="AI103" s="4">
        <f t="shared" si="25"/>
        <v>99.760652731854861</v>
      </c>
      <c r="AJ103" s="4"/>
    </row>
    <row r="104" spans="1:36" x14ac:dyDescent="0.3">
      <c r="A104">
        <v>1</v>
      </c>
      <c r="B104" t="s">
        <v>14</v>
      </c>
      <c r="C104">
        <v>17.399999999999999</v>
      </c>
      <c r="D104">
        <v>17.63</v>
      </c>
      <c r="E104">
        <v>11.78</v>
      </c>
      <c r="F104" s="4">
        <f t="shared" si="26"/>
        <v>5.85</v>
      </c>
      <c r="G104">
        <v>2220</v>
      </c>
      <c r="H104">
        <v>3.06</v>
      </c>
      <c r="I104">
        <v>2.91</v>
      </c>
      <c r="J104" s="4">
        <f t="shared" si="27"/>
        <v>2.9850000000000003</v>
      </c>
      <c r="L104" s="4">
        <f t="shared" si="28"/>
        <v>24.791809801293773</v>
      </c>
      <c r="M104">
        <v>1.2374964871053716E-2</v>
      </c>
      <c r="N104" s="3"/>
      <c r="O104">
        <v>2.2462825085822924E-2</v>
      </c>
      <c r="P104" s="3"/>
      <c r="Q104">
        <v>2.0905017182830686E-2</v>
      </c>
      <c r="R104" s="3"/>
      <c r="S104">
        <v>2.2617048528158049E-2</v>
      </c>
      <c r="T104" s="3"/>
      <c r="U104">
        <v>1.1766501492135291E-2</v>
      </c>
      <c r="W104">
        <v>4.9948500276516053E-3</v>
      </c>
      <c r="Y104">
        <v>3.7258175392014629E-4</v>
      </c>
      <c r="AA104">
        <v>1.9920670924869266E-4</v>
      </c>
      <c r="AB104" s="3"/>
      <c r="AC104" s="4">
        <f t="shared" si="29"/>
        <v>4.9168897468281454</v>
      </c>
      <c r="AD104" s="4"/>
      <c r="AE104" s="4">
        <f t="shared" si="23"/>
        <v>77.763927695790898</v>
      </c>
      <c r="AF104" s="4"/>
      <c r="AG104" s="4">
        <f t="shared" si="24"/>
        <v>98.217740025460742</v>
      </c>
      <c r="AH104" s="4"/>
      <c r="AI104" s="4">
        <f t="shared" si="25"/>
        <v>99.119218809648473</v>
      </c>
      <c r="AJ104" s="4"/>
    </row>
    <row r="105" spans="1:36" x14ac:dyDescent="0.3">
      <c r="A105">
        <v>2</v>
      </c>
      <c r="B105" t="s">
        <v>11</v>
      </c>
      <c r="C105">
        <v>17.5</v>
      </c>
      <c r="D105">
        <v>17.22</v>
      </c>
      <c r="E105">
        <v>11.72</v>
      </c>
      <c r="F105" s="4">
        <f t="shared" si="26"/>
        <v>5.4999999999999982</v>
      </c>
      <c r="G105">
        <v>2220</v>
      </c>
      <c r="H105">
        <v>3.06</v>
      </c>
      <c r="I105">
        <v>2.91</v>
      </c>
      <c r="J105" s="4">
        <f t="shared" si="27"/>
        <v>2.9850000000000003</v>
      </c>
      <c r="L105" s="4">
        <f t="shared" si="28"/>
        <v>23.175347477253368</v>
      </c>
      <c r="M105">
        <v>1.2374964871053716E-2</v>
      </c>
      <c r="N105" s="3"/>
      <c r="O105">
        <v>2.2462825085822924E-2</v>
      </c>
      <c r="P105" s="3"/>
      <c r="Q105">
        <v>2.0905017182830686E-2</v>
      </c>
      <c r="R105" s="3"/>
      <c r="S105">
        <v>2.2617048528158049E-2</v>
      </c>
      <c r="T105" s="3"/>
      <c r="U105">
        <v>1.1492448703070061E-2</v>
      </c>
      <c r="W105">
        <v>3.0543635032308923E-3</v>
      </c>
      <c r="Y105">
        <v>3.4999849698235118E-4</v>
      </c>
      <c r="AA105">
        <v>2.7706706174228103E-4</v>
      </c>
      <c r="AB105" s="3"/>
      <c r="AC105" s="4">
        <f t="shared" si="29"/>
        <v>7.1314640257924999</v>
      </c>
      <c r="AD105" s="4"/>
      <c r="AE105" s="4">
        <f t="shared" si="23"/>
        <v>86.402585197715808</v>
      </c>
      <c r="AF105" s="4"/>
      <c r="AG105" s="4">
        <f t="shared" si="24"/>
        <v>98.325767953590557</v>
      </c>
      <c r="AH105" s="4"/>
      <c r="AI105" s="4">
        <f t="shared" si="25"/>
        <v>98.774963667795404</v>
      </c>
      <c r="AJ105" s="4"/>
    </row>
    <row r="106" spans="1:36" x14ac:dyDescent="0.3">
      <c r="A106">
        <v>2</v>
      </c>
      <c r="B106" t="s">
        <v>12</v>
      </c>
      <c r="C106">
        <v>17.399999999999999</v>
      </c>
      <c r="D106">
        <v>16.75</v>
      </c>
      <c r="E106">
        <v>11.79</v>
      </c>
      <c r="F106" s="4">
        <f t="shared" si="26"/>
        <v>4.9600000000000009</v>
      </c>
      <c r="G106">
        <v>2220</v>
      </c>
      <c r="H106">
        <v>3.06</v>
      </c>
      <c r="I106">
        <v>2.91</v>
      </c>
      <c r="J106" s="4">
        <f t="shared" si="27"/>
        <v>2.9850000000000003</v>
      </c>
      <c r="L106" s="4">
        <f t="shared" si="28"/>
        <v>21.020064378532847</v>
      </c>
      <c r="M106">
        <v>1.2374964871053716E-2</v>
      </c>
      <c r="N106" s="3"/>
      <c r="O106">
        <v>2.2462825085822924E-2</v>
      </c>
      <c r="P106" s="3"/>
      <c r="Q106">
        <v>2.0905017182830686E-2</v>
      </c>
      <c r="R106" s="3"/>
      <c r="S106">
        <v>2.2617048528158049E-2</v>
      </c>
      <c r="T106" s="3"/>
      <c r="U106">
        <v>1.1476979846663354E-2</v>
      </c>
      <c r="W106">
        <v>2.5368823275607184E-3</v>
      </c>
      <c r="Y106">
        <v>1.9495360185982428E-5</v>
      </c>
      <c r="AA106">
        <v>2.8056259742446332E-5</v>
      </c>
      <c r="AB106" s="3"/>
      <c r="AC106" s="4">
        <f t="shared" si="29"/>
        <v>7.2564652404859658</v>
      </c>
      <c r="AD106" s="4"/>
      <c r="AE106" s="4">
        <f t="shared" si="23"/>
        <v>88.706307786896161</v>
      </c>
      <c r="AF106" s="4"/>
      <c r="AG106" s="4">
        <f t="shared" si="24"/>
        <v>99.90674315158185</v>
      </c>
      <c r="AH106" s="4"/>
      <c r="AI106" s="4">
        <f t="shared" si="25"/>
        <v>99.875950835461509</v>
      </c>
      <c r="AJ106" s="4"/>
    </row>
    <row r="107" spans="1:36" x14ac:dyDescent="0.3">
      <c r="A107">
        <v>2</v>
      </c>
      <c r="B107" t="s">
        <v>13</v>
      </c>
      <c r="C107">
        <v>17.3</v>
      </c>
      <c r="D107">
        <v>16.87</v>
      </c>
      <c r="E107">
        <v>11.78</v>
      </c>
      <c r="F107" s="4">
        <f t="shared" si="26"/>
        <v>5.0900000000000016</v>
      </c>
      <c r="G107">
        <v>2220</v>
      </c>
      <c r="H107">
        <v>3.06</v>
      </c>
      <c r="I107">
        <v>2.91</v>
      </c>
      <c r="J107" s="4">
        <f t="shared" si="27"/>
        <v>2.9850000000000003</v>
      </c>
      <c r="L107" s="4">
        <f t="shared" si="28"/>
        <v>21.695681308842303</v>
      </c>
      <c r="M107">
        <v>1.2374964871053716E-2</v>
      </c>
      <c r="N107" s="3"/>
      <c r="O107">
        <v>2.2462825085822924E-2</v>
      </c>
      <c r="P107" s="3"/>
      <c r="Q107">
        <v>2.0905017182830686E-2</v>
      </c>
      <c r="R107" s="3"/>
      <c r="S107">
        <v>2.2617048528158049E-2</v>
      </c>
      <c r="T107" s="3"/>
      <c r="U107">
        <v>1.1490768642268749E-2</v>
      </c>
      <c r="W107">
        <v>2.6174977752894905E-3</v>
      </c>
      <c r="Y107">
        <v>5.1344931844039121E-5</v>
      </c>
      <c r="AA107">
        <v>3.5337019906750948E-5</v>
      </c>
      <c r="AB107" s="3"/>
      <c r="AC107" s="4">
        <f t="shared" si="29"/>
        <v>7.1450403132310321</v>
      </c>
      <c r="AD107" s="4"/>
      <c r="AE107" s="4">
        <f t="shared" si="23"/>
        <v>88.347423953626006</v>
      </c>
      <c r="AF107" s="4"/>
      <c r="AG107" s="4">
        <f t="shared" si="24"/>
        <v>99.754389430082796</v>
      </c>
      <c r="AH107" s="4"/>
      <c r="AI107" s="4">
        <f t="shared" si="25"/>
        <v>99.843759366467495</v>
      </c>
      <c r="AJ107" s="4"/>
    </row>
    <row r="108" spans="1:36" x14ac:dyDescent="0.3">
      <c r="A108">
        <v>2</v>
      </c>
      <c r="B108" t="s">
        <v>14</v>
      </c>
      <c r="C108">
        <v>17.2</v>
      </c>
      <c r="D108">
        <v>16.989999999999998</v>
      </c>
      <c r="E108">
        <v>11.72</v>
      </c>
      <c r="F108" s="4">
        <f t="shared" si="26"/>
        <v>5.2699999999999978</v>
      </c>
      <c r="G108">
        <v>2220</v>
      </c>
      <c r="H108">
        <v>3.06</v>
      </c>
      <c r="I108">
        <v>2.91</v>
      </c>
      <c r="J108" s="4">
        <f t="shared" si="27"/>
        <v>2.9850000000000003</v>
      </c>
      <c r="L108" s="4">
        <f t="shared" si="28"/>
        <v>22.593513965007311</v>
      </c>
      <c r="M108">
        <v>1.2374964871053716E-2</v>
      </c>
      <c r="N108" s="3"/>
      <c r="O108">
        <v>2.2462825085822924E-2</v>
      </c>
      <c r="P108" s="3"/>
      <c r="Q108">
        <v>2.0905017182830686E-2</v>
      </c>
      <c r="R108" s="3"/>
      <c r="S108">
        <v>2.2617048528158049E-2</v>
      </c>
      <c r="T108" s="3"/>
      <c r="U108">
        <v>1.1468077098145684E-2</v>
      </c>
      <c r="W108">
        <v>2.5980675586335512E-3</v>
      </c>
      <c r="Y108">
        <v>0</v>
      </c>
      <c r="AA108">
        <v>2.4888827451465547E-5</v>
      </c>
      <c r="AB108" s="3"/>
      <c r="AC108" s="4">
        <f t="shared" si="29"/>
        <v>7.3284068468697843</v>
      </c>
      <c r="AD108" s="4"/>
      <c r="AE108" s="4">
        <f t="shared" si="23"/>
        <v>88.43392338805468</v>
      </c>
      <c r="AF108" s="4"/>
      <c r="AG108" s="4">
        <f t="shared" si="24"/>
        <v>100</v>
      </c>
      <c r="AH108" s="4"/>
      <c r="AI108" s="4">
        <f t="shared" si="25"/>
        <v>99.88995545806749</v>
      </c>
      <c r="AJ108" s="4"/>
    </row>
    <row r="109" spans="1:36" x14ac:dyDescent="0.3">
      <c r="A109">
        <v>3</v>
      </c>
      <c r="B109" t="s">
        <v>11</v>
      </c>
      <c r="C109">
        <v>17.3</v>
      </c>
      <c r="D109">
        <v>15.45</v>
      </c>
      <c r="E109">
        <v>11.72</v>
      </c>
      <c r="F109" s="4">
        <f t="shared" si="26"/>
        <v>3.7299999999999986</v>
      </c>
      <c r="G109">
        <v>2220</v>
      </c>
      <c r="H109">
        <v>3.06</v>
      </c>
      <c r="I109">
        <v>2.91</v>
      </c>
      <c r="J109" s="4">
        <f t="shared" si="27"/>
        <v>2.9850000000000003</v>
      </c>
      <c r="L109" s="4">
        <f t="shared" si="28"/>
        <v>15.898799858935506</v>
      </c>
      <c r="M109">
        <v>1.2374964871053716E-2</v>
      </c>
      <c r="N109" s="3"/>
      <c r="O109">
        <v>2.2462825085822924E-2</v>
      </c>
      <c r="P109" s="3"/>
      <c r="Q109">
        <v>2.0905017182830686E-2</v>
      </c>
      <c r="R109" s="3"/>
      <c r="S109">
        <v>2.2617048528158049E-2</v>
      </c>
      <c r="T109" s="3"/>
      <c r="U109">
        <v>1.0700454332056896E-2</v>
      </c>
      <c r="W109">
        <v>7.2182357987825578E-4</v>
      </c>
      <c r="Y109">
        <v>1.8370400028008692E-5</v>
      </c>
      <c r="AA109">
        <v>3.6333258367641286E-5</v>
      </c>
      <c r="AB109" s="3"/>
      <c r="AC109" s="4">
        <f t="shared" si="29"/>
        <v>13.531436706650112</v>
      </c>
      <c r="AD109" s="4"/>
      <c r="AE109" s="4">
        <f t="shared" si="23"/>
        <v>96.786585938676865</v>
      </c>
      <c r="AF109" s="4"/>
      <c r="AG109" s="4">
        <f t="shared" si="24"/>
        <v>99.912124444254957</v>
      </c>
      <c r="AH109" s="4"/>
      <c r="AI109" s="4">
        <f t="shared" si="25"/>
        <v>99.83935455449722</v>
      </c>
      <c r="AJ109" s="4"/>
    </row>
    <row r="110" spans="1:36" x14ac:dyDescent="0.3">
      <c r="A110">
        <v>3</v>
      </c>
      <c r="B110" t="s">
        <v>12</v>
      </c>
      <c r="C110">
        <v>17.399999999999999</v>
      </c>
      <c r="D110">
        <v>15.48</v>
      </c>
      <c r="E110">
        <v>11.8</v>
      </c>
      <c r="F110" s="4">
        <f t="shared" si="26"/>
        <v>3.6799999999999997</v>
      </c>
      <c r="G110">
        <v>2220</v>
      </c>
      <c r="H110">
        <v>3.06</v>
      </c>
      <c r="I110">
        <v>2.91</v>
      </c>
      <c r="J110" s="4">
        <f t="shared" si="27"/>
        <v>2.9850000000000003</v>
      </c>
      <c r="L110" s="4">
        <f t="shared" si="28"/>
        <v>15.595531635685656</v>
      </c>
      <c r="M110">
        <v>1.2374964871053716E-2</v>
      </c>
      <c r="N110" s="3"/>
      <c r="O110">
        <v>2.2462825085822924E-2</v>
      </c>
      <c r="P110" s="3"/>
      <c r="Q110">
        <v>2.0905017182830686E-2</v>
      </c>
      <c r="R110" s="3"/>
      <c r="S110">
        <v>2.2617048528158049E-2</v>
      </c>
      <c r="T110" s="3"/>
      <c r="U110">
        <v>1.0694453450619278E-2</v>
      </c>
      <c r="W110">
        <v>6.7283989716918264E-4</v>
      </c>
      <c r="Y110">
        <v>1.2341814941179034E-6</v>
      </c>
      <c r="AA110">
        <v>3.6538850752067936E-5</v>
      </c>
      <c r="AB110" s="3"/>
      <c r="AC110" s="4">
        <f t="shared" si="29"/>
        <v>13.579928815517873</v>
      </c>
      <c r="AD110" s="4"/>
      <c r="AE110" s="4">
        <f t="shared" si="23"/>
        <v>97.00465148707481</v>
      </c>
      <c r="AF110" s="4"/>
      <c r="AG110" s="4">
        <f t="shared" si="24"/>
        <v>99.994096242622888</v>
      </c>
      <c r="AH110" s="4"/>
      <c r="AI110" s="4">
        <f t="shared" si="25"/>
        <v>99.83844553940547</v>
      </c>
      <c r="AJ110" s="4"/>
    </row>
    <row r="111" spans="1:36" x14ac:dyDescent="0.3">
      <c r="A111">
        <v>3</v>
      </c>
      <c r="B111" t="s">
        <v>13</v>
      </c>
      <c r="C111">
        <v>17.600000000000001</v>
      </c>
      <c r="D111">
        <v>15.9</v>
      </c>
      <c r="E111">
        <v>11.75</v>
      </c>
      <c r="F111" s="4">
        <f t="shared" si="26"/>
        <v>4.1500000000000004</v>
      </c>
      <c r="G111">
        <v>2220</v>
      </c>
      <c r="H111">
        <v>3.06</v>
      </c>
      <c r="I111">
        <v>2.91</v>
      </c>
      <c r="J111" s="4">
        <f t="shared" si="27"/>
        <v>2.9850000000000003</v>
      </c>
      <c r="L111" s="4">
        <f t="shared" si="28"/>
        <v>17.387495976606683</v>
      </c>
      <c r="M111">
        <v>1.2374964871053716E-2</v>
      </c>
      <c r="N111" s="3"/>
      <c r="O111">
        <v>2.2462825085822924E-2</v>
      </c>
      <c r="P111" s="3"/>
      <c r="Q111">
        <v>2.0905017182830686E-2</v>
      </c>
      <c r="R111" s="3"/>
      <c r="S111">
        <v>2.2617048528158049E-2</v>
      </c>
      <c r="T111" s="3"/>
      <c r="U111">
        <v>1.078911014187822E-2</v>
      </c>
      <c r="W111">
        <v>1.402514503173714E-3</v>
      </c>
      <c r="Y111">
        <v>3.3667509887308689E-4</v>
      </c>
      <c r="AA111">
        <v>1.8465817827842564E-4</v>
      </c>
      <c r="AB111" s="3"/>
      <c r="AC111" s="4">
        <f t="shared" si="29"/>
        <v>12.815024088552917</v>
      </c>
      <c r="AD111" s="4"/>
      <c r="AE111" s="4">
        <f t="shared" si="23"/>
        <v>93.756286229291391</v>
      </c>
      <c r="AF111" s="4"/>
      <c r="AG111" s="4">
        <f t="shared" si="24"/>
        <v>98.389500970371842</v>
      </c>
      <c r="AH111" s="4"/>
      <c r="AI111" s="4">
        <f t="shared" si="25"/>
        <v>99.183544315923768</v>
      </c>
      <c r="AJ111" s="4"/>
    </row>
    <row r="112" spans="1:36" x14ac:dyDescent="0.3">
      <c r="A112">
        <v>3</v>
      </c>
      <c r="B112" t="s">
        <v>14</v>
      </c>
      <c r="C112">
        <v>16.8</v>
      </c>
      <c r="D112">
        <v>15.26</v>
      </c>
      <c r="E112">
        <v>11.8</v>
      </c>
      <c r="F112" s="4">
        <f t="shared" si="26"/>
        <v>3.4599999999999991</v>
      </c>
      <c r="G112">
        <v>2220</v>
      </c>
      <c r="H112">
        <v>3.06</v>
      </c>
      <c r="I112">
        <v>2.91</v>
      </c>
      <c r="J112" s="4">
        <f t="shared" si="27"/>
        <v>2.9850000000000003</v>
      </c>
      <c r="L112" s="4">
        <f t="shared" si="28"/>
        <v>15.186875430169822</v>
      </c>
      <c r="M112">
        <v>1.2374964871053716E-2</v>
      </c>
      <c r="N112" s="3"/>
      <c r="O112">
        <v>2.2462825085822924E-2</v>
      </c>
      <c r="P112" s="3"/>
      <c r="Q112">
        <v>2.0905017182830686E-2</v>
      </c>
      <c r="R112" s="3"/>
      <c r="S112">
        <v>2.2617048528158049E-2</v>
      </c>
      <c r="T112" s="3"/>
      <c r="U112">
        <v>1.0679112232459213E-2</v>
      </c>
      <c r="W112">
        <v>6.7975310583373182E-4</v>
      </c>
      <c r="Y112">
        <v>2.5206591685243299E-6</v>
      </c>
      <c r="AA112">
        <v>3.6156685736518151E-5</v>
      </c>
      <c r="AB112" s="3"/>
      <c r="AC112" s="4">
        <f t="shared" si="29"/>
        <v>13.703898607108556</v>
      </c>
      <c r="AD112" s="4"/>
      <c r="AE112" s="4">
        <f t="shared" si="23"/>
        <v>96.973875266193716</v>
      </c>
      <c r="AF112" s="4"/>
      <c r="AG112" s="4">
        <f t="shared" si="24"/>
        <v>99.987942324340224</v>
      </c>
      <c r="AH112" s="4"/>
      <c r="AI112" s="4">
        <f t="shared" si="25"/>
        <v>99.840135260392159</v>
      </c>
      <c r="AJ112" s="4"/>
    </row>
    <row r="113" spans="1:36" x14ac:dyDescent="0.3">
      <c r="A113">
        <v>4</v>
      </c>
      <c r="B113" t="s">
        <v>11</v>
      </c>
      <c r="C113">
        <v>17.2</v>
      </c>
      <c r="D113">
        <v>14.36</v>
      </c>
      <c r="E113">
        <v>11.71</v>
      </c>
      <c r="F113" s="4">
        <f t="shared" si="26"/>
        <v>2.6499999999999986</v>
      </c>
      <c r="G113">
        <v>2220</v>
      </c>
      <c r="H113">
        <v>3.06</v>
      </c>
      <c r="I113">
        <v>2.91</v>
      </c>
      <c r="J113" s="4">
        <f t="shared" si="27"/>
        <v>2.9850000000000003</v>
      </c>
      <c r="L113" s="4">
        <f t="shared" si="28"/>
        <v>11.361064897015062</v>
      </c>
      <c r="M113">
        <v>1.2374964871053716E-2</v>
      </c>
      <c r="N113" s="3"/>
      <c r="O113">
        <v>2.2462825085822924E-2</v>
      </c>
      <c r="P113" s="3"/>
      <c r="Q113">
        <v>2.0905017182830686E-2</v>
      </c>
      <c r="R113" s="3"/>
      <c r="S113">
        <v>2.2617048528158049E-2</v>
      </c>
      <c r="T113" s="3"/>
      <c r="U113">
        <v>9.9339538661710053E-3</v>
      </c>
      <c r="W113">
        <v>1.940240528753995E-4</v>
      </c>
      <c r="Y113">
        <v>9.4828110435437261E-6</v>
      </c>
      <c r="AA113">
        <v>5.2066313331141292E-5</v>
      </c>
      <c r="AB113" s="3"/>
      <c r="AC113" s="4">
        <f t="shared" si="29"/>
        <v>19.725397448137251</v>
      </c>
      <c r="AD113" s="4"/>
      <c r="AE113" s="4">
        <f t="shared" si="23"/>
        <v>99.136243762153256</v>
      </c>
      <c r="AF113" s="4"/>
      <c r="AG113" s="4">
        <f t="shared" si="24"/>
        <v>99.95463858766243</v>
      </c>
      <c r="AH113" s="4"/>
      <c r="AI113" s="4">
        <f t="shared" si="25"/>
        <v>99.769791742426875</v>
      </c>
      <c r="AJ113" s="4"/>
    </row>
    <row r="114" spans="1:36" x14ac:dyDescent="0.3">
      <c r="A114">
        <v>4</v>
      </c>
      <c r="B114" t="s">
        <v>12</v>
      </c>
      <c r="C114">
        <v>17.399999999999999</v>
      </c>
      <c r="D114">
        <v>14.39</v>
      </c>
      <c r="E114">
        <v>11.77</v>
      </c>
      <c r="F114" s="4">
        <f t="shared" si="26"/>
        <v>2.620000000000001</v>
      </c>
      <c r="G114">
        <v>2220</v>
      </c>
      <c r="H114">
        <v>3.06</v>
      </c>
      <c r="I114">
        <v>2.91</v>
      </c>
      <c r="J114" s="4">
        <f t="shared" si="27"/>
        <v>2.9850000000000003</v>
      </c>
      <c r="L114" s="4">
        <f t="shared" si="28"/>
        <v>11.103340458015337</v>
      </c>
      <c r="M114">
        <v>1.2374964871053716E-2</v>
      </c>
      <c r="N114" s="3"/>
      <c r="O114">
        <v>2.2462825085822924E-2</v>
      </c>
      <c r="P114" s="3"/>
      <c r="Q114">
        <v>2.0905017182830686E-2</v>
      </c>
      <c r="R114" s="3"/>
      <c r="S114">
        <v>2.2617048528158049E-2</v>
      </c>
      <c r="T114" s="3"/>
      <c r="U114">
        <v>9.8054966216758136E-3</v>
      </c>
      <c r="W114">
        <v>2.7693254689931899E-4</v>
      </c>
      <c r="Y114">
        <v>1.6514527247072968E-5</v>
      </c>
      <c r="AA114">
        <v>5.1621698090179432E-5</v>
      </c>
      <c r="AB114" s="3"/>
      <c r="AC114" s="4">
        <f t="shared" si="29"/>
        <v>20.763438734182959</v>
      </c>
      <c r="AD114" s="4"/>
      <c r="AE114" s="4">
        <f t="shared" si="23"/>
        <v>98.767151745867892</v>
      </c>
      <c r="AF114" s="4"/>
      <c r="AG114" s="4">
        <f t="shared" si="24"/>
        <v>99.921002087189692</v>
      </c>
      <c r="AH114" s="4"/>
      <c r="AI114" s="4">
        <f t="shared" si="25"/>
        <v>99.771757583550709</v>
      </c>
      <c r="AJ114" s="4"/>
    </row>
    <row r="115" spans="1:36" x14ac:dyDescent="0.3">
      <c r="A115">
        <v>4</v>
      </c>
      <c r="B115" t="s">
        <v>13</v>
      </c>
      <c r="C115">
        <v>17</v>
      </c>
      <c r="D115">
        <v>14.24</v>
      </c>
      <c r="E115">
        <v>11.8</v>
      </c>
      <c r="F115" s="4">
        <f t="shared" si="26"/>
        <v>2.4399999999999995</v>
      </c>
      <c r="G115">
        <v>2220</v>
      </c>
      <c r="H115">
        <v>3.06</v>
      </c>
      <c r="I115">
        <v>2.91</v>
      </c>
      <c r="J115" s="4">
        <f t="shared" si="27"/>
        <v>2.9850000000000003</v>
      </c>
      <c r="L115" s="4">
        <f t="shared" si="28"/>
        <v>10.583821789077207</v>
      </c>
      <c r="M115">
        <v>1.2374964871053716E-2</v>
      </c>
      <c r="N115" s="3"/>
      <c r="O115">
        <v>2.2462825085822924E-2</v>
      </c>
      <c r="P115" s="3"/>
      <c r="Q115">
        <v>2.0905017182830686E-2</v>
      </c>
      <c r="R115" s="3"/>
      <c r="S115">
        <v>2.2617048528158049E-2</v>
      </c>
      <c r="T115" s="3"/>
      <c r="U115">
        <v>9.2303444446330107E-3</v>
      </c>
      <c r="W115">
        <v>2.0045995556731928E-4</v>
      </c>
      <c r="Y115">
        <v>8.2371401387757204E-6</v>
      </c>
      <c r="AA115">
        <v>6.1304789891444944E-5</v>
      </c>
      <c r="AB115" s="3"/>
      <c r="AC115" s="4">
        <f t="shared" si="29"/>
        <v>25.411146287584931</v>
      </c>
      <c r="AD115" s="4"/>
      <c r="AE115" s="4">
        <f t="shared" si="23"/>
        <v>99.107592411900868</v>
      </c>
      <c r="AF115" s="4"/>
      <c r="AG115" s="4">
        <f t="shared" si="24"/>
        <v>99.960597305102709</v>
      </c>
      <c r="AH115" s="4"/>
      <c r="AI115" s="4">
        <f t="shared" si="25"/>
        <v>99.728944341189703</v>
      </c>
      <c r="AJ115" s="4"/>
    </row>
    <row r="116" spans="1:36" x14ac:dyDescent="0.3">
      <c r="A116">
        <v>4</v>
      </c>
      <c r="B116" t="s">
        <v>14</v>
      </c>
      <c r="C116">
        <v>17.3</v>
      </c>
      <c r="D116">
        <v>14.2</v>
      </c>
      <c r="E116">
        <v>11.75</v>
      </c>
      <c r="F116" s="4">
        <f t="shared" si="26"/>
        <v>2.4499999999999993</v>
      </c>
      <c r="G116">
        <v>2220</v>
      </c>
      <c r="H116">
        <v>3.06</v>
      </c>
      <c r="I116">
        <v>2.91</v>
      </c>
      <c r="J116" s="4">
        <f t="shared" si="27"/>
        <v>2.9850000000000003</v>
      </c>
      <c r="L116" s="4">
        <f t="shared" si="28"/>
        <v>10.442911435493833</v>
      </c>
      <c r="M116">
        <v>1.2374964871053716E-2</v>
      </c>
      <c r="N116" s="3"/>
      <c r="O116">
        <v>2.2462825085822924E-2</v>
      </c>
      <c r="P116" s="3"/>
      <c r="Q116">
        <v>2.0905017182830686E-2</v>
      </c>
      <c r="R116" s="3"/>
      <c r="S116">
        <v>2.2617048528158049E-2</v>
      </c>
      <c r="T116" s="3"/>
      <c r="U116">
        <v>9.5471332974599483E-3</v>
      </c>
      <c r="W116">
        <v>2.2374384453939804E-4</v>
      </c>
      <c r="Y116">
        <v>3.9838028642667662E-7</v>
      </c>
      <c r="AA116">
        <v>1.3276387407715167E-5</v>
      </c>
      <c r="AB116" s="3"/>
      <c r="AC116" s="4">
        <f t="shared" si="29"/>
        <v>22.851229098907176</v>
      </c>
      <c r="AD116" s="4"/>
      <c r="AE116" s="4">
        <f t="shared" si="23"/>
        <v>99.003937199864453</v>
      </c>
      <c r="AF116" s="4"/>
      <c r="AG116" s="4">
        <f t="shared" si="24"/>
        <v>99.998094331695867</v>
      </c>
      <c r="AH116" s="4"/>
      <c r="AI116" s="4">
        <f t="shared" si="25"/>
        <v>99.941299204486441</v>
      </c>
      <c r="AJ116" s="4"/>
    </row>
    <row r="117" spans="1:36" x14ac:dyDescent="0.3">
      <c r="A117">
        <v>1</v>
      </c>
      <c r="B117" t="s">
        <v>11</v>
      </c>
      <c r="C117">
        <v>17.100000000000001</v>
      </c>
      <c r="D117">
        <v>24.39</v>
      </c>
      <c r="E117">
        <v>12.35</v>
      </c>
      <c r="F117" s="4">
        <f t="shared" si="26"/>
        <v>12.040000000000001</v>
      </c>
      <c r="G117">
        <v>4041</v>
      </c>
      <c r="H117">
        <v>3.14</v>
      </c>
      <c r="I117">
        <v>3.01</v>
      </c>
      <c r="J117" s="4">
        <f t="shared" si="27"/>
        <v>3.0750000000000002</v>
      </c>
      <c r="L117" s="4">
        <f t="shared" si="28"/>
        <v>28.523059911492457</v>
      </c>
      <c r="M117" s="3"/>
      <c r="N117" s="3">
        <v>2.3458498000000001E-2</v>
      </c>
      <c r="O117" s="3"/>
      <c r="P117" s="3">
        <v>1.5490284999999999E-2</v>
      </c>
      <c r="R117" s="3">
        <v>2.9559326E-2</v>
      </c>
      <c r="S117" s="3"/>
      <c r="T117" s="3">
        <v>3.0660792999999999E-2</v>
      </c>
      <c r="U117" s="3"/>
      <c r="V117" s="3">
        <v>1.6573416000000001E-2</v>
      </c>
      <c r="X117">
        <v>2.3058099999999999E-4</v>
      </c>
      <c r="Z117" s="3">
        <v>0</v>
      </c>
      <c r="AB117">
        <v>4.7070100000000002E-5</v>
      </c>
      <c r="AC117" s="4"/>
      <c r="AD117" s="4">
        <f t="shared" ref="AD117:AD132" si="30">(1-V117/N117)*100</f>
        <v>29.350054722173603</v>
      </c>
      <c r="AE117" s="4"/>
      <c r="AF117" s="4">
        <f t="shared" ref="AF117:AF132" si="31">(1-X117/P117)*100</f>
        <v>98.511447658968194</v>
      </c>
      <c r="AG117" s="4"/>
      <c r="AH117" s="4">
        <f t="shared" ref="AH117:AH132" si="32">(1-Z117/R117)*100</f>
        <v>100</v>
      </c>
      <c r="AI117" s="4"/>
      <c r="AJ117" s="4">
        <f t="shared" ref="AJ117:AJ132" si="33">(1-AB117/T117)*100</f>
        <v>99.846481139610447</v>
      </c>
    </row>
    <row r="118" spans="1:36" x14ac:dyDescent="0.3">
      <c r="A118">
        <v>1</v>
      </c>
      <c r="B118" t="s">
        <v>12</v>
      </c>
      <c r="C118">
        <v>17.3</v>
      </c>
      <c r="D118">
        <v>23.39</v>
      </c>
      <c r="E118">
        <v>11.7</v>
      </c>
      <c r="F118" s="4">
        <f t="shared" si="26"/>
        <v>11.690000000000001</v>
      </c>
      <c r="G118">
        <v>4041</v>
      </c>
      <c r="H118">
        <v>3.14</v>
      </c>
      <c r="I118">
        <v>3.01</v>
      </c>
      <c r="J118" s="4">
        <f t="shared" si="27"/>
        <v>3.0750000000000002</v>
      </c>
      <c r="L118" s="4">
        <f t="shared" si="28"/>
        <v>27.373740485700036</v>
      </c>
      <c r="M118" s="3"/>
      <c r="N118" s="3">
        <v>2.3458498000000001E-2</v>
      </c>
      <c r="O118" s="3"/>
      <c r="P118" s="3">
        <v>1.5490284999999999E-2</v>
      </c>
      <c r="R118" s="3">
        <v>2.9559326E-2</v>
      </c>
      <c r="S118" s="3"/>
      <c r="T118" s="3">
        <v>3.0660792999999999E-2</v>
      </c>
      <c r="V118">
        <v>1.6696586999999999E-2</v>
      </c>
      <c r="X118">
        <v>3.1437799999999998E-4</v>
      </c>
      <c r="Z118">
        <v>1.2777399999999999E-4</v>
      </c>
      <c r="AB118">
        <v>5.1662000000000001E-5</v>
      </c>
      <c r="AC118" s="4"/>
      <c r="AD118" s="4">
        <f t="shared" si="30"/>
        <v>28.824995530404387</v>
      </c>
      <c r="AE118" s="4"/>
      <c r="AF118" s="4">
        <f t="shared" si="31"/>
        <v>97.970482789696902</v>
      </c>
      <c r="AG118" s="4"/>
      <c r="AH118" s="4">
        <f t="shared" si="32"/>
        <v>99.567737099282979</v>
      </c>
      <c r="AI118" s="4"/>
      <c r="AJ118" s="4">
        <f t="shared" si="33"/>
        <v>99.831504684174348</v>
      </c>
    </row>
    <row r="119" spans="1:36" x14ac:dyDescent="0.3">
      <c r="A119">
        <v>1</v>
      </c>
      <c r="B119" t="s">
        <v>13</v>
      </c>
      <c r="C119">
        <v>17.100000000000001</v>
      </c>
      <c r="D119">
        <v>24</v>
      </c>
      <c r="E119">
        <v>12.26</v>
      </c>
      <c r="F119" s="4">
        <f t="shared" si="26"/>
        <v>11.74</v>
      </c>
      <c r="G119">
        <v>4041</v>
      </c>
      <c r="H119">
        <v>3.14</v>
      </c>
      <c r="I119">
        <v>3.01</v>
      </c>
      <c r="J119" s="4">
        <f t="shared" si="27"/>
        <v>3.0750000000000002</v>
      </c>
      <c r="L119" s="4">
        <f t="shared" si="28"/>
        <v>27.812352438614742</v>
      </c>
      <c r="M119" s="3"/>
      <c r="N119" s="3">
        <v>2.3458498000000001E-2</v>
      </c>
      <c r="O119" s="3"/>
      <c r="P119" s="3">
        <v>1.5490284999999999E-2</v>
      </c>
      <c r="R119" s="3">
        <v>2.9559326E-2</v>
      </c>
      <c r="S119" s="3"/>
      <c r="T119" s="3">
        <v>3.0660792999999999E-2</v>
      </c>
      <c r="V119">
        <v>1.6609544E-2</v>
      </c>
      <c r="X119">
        <v>2.1650700000000001E-4</v>
      </c>
      <c r="Z119">
        <v>2.91066E-5</v>
      </c>
      <c r="AB119">
        <v>3.9447800000000002E-6</v>
      </c>
      <c r="AC119" s="4"/>
      <c r="AD119" s="4">
        <f t="shared" si="30"/>
        <v>29.196046567005276</v>
      </c>
      <c r="AE119" s="4"/>
      <c r="AF119" s="4">
        <f t="shared" si="31"/>
        <v>98.602304605757737</v>
      </c>
      <c r="AG119" s="4"/>
      <c r="AH119" s="4">
        <f t="shared" si="32"/>
        <v>99.901531584312849</v>
      </c>
      <c r="AI119" s="4"/>
      <c r="AJ119" s="4">
        <f t="shared" si="33"/>
        <v>99.987134122721486</v>
      </c>
    </row>
    <row r="120" spans="1:36" x14ac:dyDescent="0.3">
      <c r="A120">
        <v>1</v>
      </c>
      <c r="B120" t="s">
        <v>14</v>
      </c>
      <c r="C120">
        <v>17.399999999999999</v>
      </c>
      <c r="D120">
        <v>22.44</v>
      </c>
      <c r="E120">
        <v>11.76</v>
      </c>
      <c r="F120" s="4">
        <f t="shared" si="26"/>
        <v>10.680000000000001</v>
      </c>
      <c r="G120">
        <v>4041</v>
      </c>
      <c r="H120">
        <v>3.14</v>
      </c>
      <c r="I120">
        <v>3.01</v>
      </c>
      <c r="J120" s="4">
        <f t="shared" si="27"/>
        <v>3.0750000000000002</v>
      </c>
      <c r="L120" s="4">
        <f t="shared" si="28"/>
        <v>24.864958689025311</v>
      </c>
      <c r="M120" s="3"/>
      <c r="N120" s="3">
        <v>2.3458498000000001E-2</v>
      </c>
      <c r="O120" s="3"/>
      <c r="P120" s="3">
        <v>1.5490284999999999E-2</v>
      </c>
      <c r="R120" s="3">
        <v>2.9559326E-2</v>
      </c>
      <c r="S120" s="3"/>
      <c r="T120" s="3">
        <v>3.0660792999999999E-2</v>
      </c>
      <c r="V120">
        <v>1.7050994E-2</v>
      </c>
      <c r="X120">
        <v>5.2219500000000004E-4</v>
      </c>
      <c r="Z120">
        <v>3.1470899999999998E-4</v>
      </c>
      <c r="AB120">
        <v>1.08694E-4</v>
      </c>
      <c r="AC120" s="4"/>
      <c r="AD120" s="4">
        <f t="shared" si="30"/>
        <v>27.314212529719516</v>
      </c>
      <c r="AE120" s="4"/>
      <c r="AF120" s="4">
        <f t="shared" si="31"/>
        <v>96.628887073414077</v>
      </c>
      <c r="AG120" s="4"/>
      <c r="AH120" s="4">
        <f t="shared" si="32"/>
        <v>98.935330934135649</v>
      </c>
      <c r="AI120" s="4"/>
      <c r="AJ120" s="4">
        <f t="shared" si="33"/>
        <v>99.645495144238438</v>
      </c>
    </row>
    <row r="121" spans="1:36" x14ac:dyDescent="0.3">
      <c r="A121">
        <v>2</v>
      </c>
      <c r="B121" t="s">
        <v>11</v>
      </c>
      <c r="C121">
        <v>17.5</v>
      </c>
      <c r="D121">
        <v>21.43</v>
      </c>
      <c r="E121">
        <v>11.71</v>
      </c>
      <c r="F121" s="4">
        <f t="shared" si="26"/>
        <v>9.7199999999999989</v>
      </c>
      <c r="G121">
        <v>4041</v>
      </c>
      <c r="H121">
        <v>3.14</v>
      </c>
      <c r="I121">
        <v>3.01</v>
      </c>
      <c r="J121" s="4">
        <f t="shared" si="27"/>
        <v>3.0750000000000002</v>
      </c>
      <c r="L121" s="4">
        <f t="shared" si="28"/>
        <v>22.500592472752654</v>
      </c>
      <c r="M121" s="3"/>
      <c r="N121" s="3">
        <v>2.3458498000000001E-2</v>
      </c>
      <c r="O121" s="3"/>
      <c r="P121" s="3">
        <v>1.5490284999999999E-2</v>
      </c>
      <c r="R121" s="3">
        <v>2.9559326E-2</v>
      </c>
      <c r="S121" s="3"/>
      <c r="T121" s="3">
        <v>3.0660792999999999E-2</v>
      </c>
      <c r="V121">
        <v>1.4383150000000001E-2</v>
      </c>
      <c r="X121">
        <v>3.74497E-4</v>
      </c>
      <c r="Z121">
        <v>4.3318399999999998E-4</v>
      </c>
      <c r="AB121">
        <v>3.2308199999999998E-4</v>
      </c>
      <c r="AC121" s="4"/>
      <c r="AD121" s="4">
        <f t="shared" si="30"/>
        <v>38.686824706338832</v>
      </c>
      <c r="AE121" s="4"/>
      <c r="AF121" s="4">
        <f t="shared" si="31"/>
        <v>97.582375017632017</v>
      </c>
      <c r="AG121" s="4"/>
      <c r="AH121" s="4">
        <f t="shared" si="32"/>
        <v>98.534526802133442</v>
      </c>
      <c r="AI121" s="4"/>
      <c r="AJ121" s="4">
        <f t="shared" si="33"/>
        <v>98.946269915458487</v>
      </c>
    </row>
    <row r="122" spans="1:36" x14ac:dyDescent="0.3">
      <c r="A122">
        <v>2</v>
      </c>
      <c r="B122" t="s">
        <v>12</v>
      </c>
      <c r="C122">
        <v>17.399999999999999</v>
      </c>
      <c r="D122">
        <v>20.57</v>
      </c>
      <c r="E122">
        <v>11.74</v>
      </c>
      <c r="F122" s="4">
        <f t="shared" si="26"/>
        <v>8.83</v>
      </c>
      <c r="G122">
        <v>4041</v>
      </c>
      <c r="H122">
        <v>3.14</v>
      </c>
      <c r="I122">
        <v>3.01</v>
      </c>
      <c r="J122" s="4">
        <f t="shared" si="27"/>
        <v>3.0750000000000002</v>
      </c>
      <c r="L122" s="4">
        <f t="shared" si="28"/>
        <v>20.557826331843955</v>
      </c>
      <c r="M122" s="3"/>
      <c r="N122" s="3">
        <v>2.3458498000000001E-2</v>
      </c>
      <c r="O122" s="3"/>
      <c r="P122" s="3">
        <v>1.5490284999999999E-2</v>
      </c>
      <c r="R122" s="3">
        <v>2.9559326E-2</v>
      </c>
      <c r="S122" s="3"/>
      <c r="T122" s="3">
        <v>3.0660792999999999E-2</v>
      </c>
      <c r="V122">
        <v>1.4016445000000001E-2</v>
      </c>
      <c r="X122">
        <v>8.5886700000000006E-5</v>
      </c>
      <c r="Z122">
        <v>4.2790100000000002E-5</v>
      </c>
      <c r="AB122">
        <v>2.8460699999999998E-7</v>
      </c>
      <c r="AC122" s="4"/>
      <c r="AD122" s="4">
        <f t="shared" si="30"/>
        <v>40.250032205813</v>
      </c>
      <c r="AE122" s="4"/>
      <c r="AF122" s="4">
        <f t="shared" si="31"/>
        <v>99.445544739815958</v>
      </c>
      <c r="AG122" s="4"/>
      <c r="AH122" s="4">
        <f t="shared" si="32"/>
        <v>99.855239933413912</v>
      </c>
      <c r="AI122" s="4"/>
      <c r="AJ122" s="4">
        <f t="shared" si="33"/>
        <v>99.999071755906641</v>
      </c>
    </row>
    <row r="123" spans="1:36" x14ac:dyDescent="0.3">
      <c r="A123">
        <v>2</v>
      </c>
      <c r="B123" t="s">
        <v>13</v>
      </c>
      <c r="C123">
        <v>17.3</v>
      </c>
      <c r="D123">
        <v>21.26</v>
      </c>
      <c r="E123">
        <v>11.83</v>
      </c>
      <c r="F123" s="4">
        <f t="shared" si="26"/>
        <v>9.4300000000000015</v>
      </c>
      <c r="G123">
        <v>4041</v>
      </c>
      <c r="H123">
        <v>3.14</v>
      </c>
      <c r="I123">
        <v>3.01</v>
      </c>
      <c r="J123" s="4">
        <f t="shared" si="27"/>
        <v>3.0750000000000002</v>
      </c>
      <c r="L123" s="4">
        <f t="shared" si="28"/>
        <v>22.081640100953923</v>
      </c>
      <c r="M123" s="3"/>
      <c r="N123" s="3">
        <v>2.3458498000000001E-2</v>
      </c>
      <c r="O123" s="3"/>
      <c r="P123" s="3">
        <v>1.5490284999999999E-2</v>
      </c>
      <c r="R123" s="3">
        <v>2.9559326E-2</v>
      </c>
      <c r="S123" s="3"/>
      <c r="T123" s="3">
        <v>3.0660792999999999E-2</v>
      </c>
      <c r="V123">
        <v>1.4059743E-2</v>
      </c>
      <c r="X123">
        <v>1.08529E-4</v>
      </c>
      <c r="Z123">
        <v>4.6964900000000002E-5</v>
      </c>
      <c r="AB123">
        <v>3.8624200000000002E-5</v>
      </c>
      <c r="AC123" s="4"/>
      <c r="AD123" s="4">
        <f t="shared" si="30"/>
        <v>40.065459433933071</v>
      </c>
      <c r="AE123" s="4"/>
      <c r="AF123" s="4">
        <f t="shared" si="31"/>
        <v>99.299373768784761</v>
      </c>
      <c r="AG123" s="4"/>
      <c r="AH123" s="4">
        <f t="shared" si="32"/>
        <v>99.841116472006163</v>
      </c>
      <c r="AI123" s="4"/>
      <c r="AJ123" s="4">
        <f t="shared" si="33"/>
        <v>99.874027393877256</v>
      </c>
    </row>
    <row r="124" spans="1:36" x14ac:dyDescent="0.3">
      <c r="A124">
        <v>2</v>
      </c>
      <c r="B124" t="s">
        <v>14</v>
      </c>
      <c r="C124">
        <v>17.2</v>
      </c>
      <c r="D124">
        <v>21.33</v>
      </c>
      <c r="E124">
        <v>11.81</v>
      </c>
      <c r="F124" s="4">
        <f t="shared" si="26"/>
        <v>9.5199999999999978</v>
      </c>
      <c r="G124">
        <v>4041</v>
      </c>
      <c r="H124">
        <v>3.14</v>
      </c>
      <c r="I124">
        <v>3.01</v>
      </c>
      <c r="J124" s="4">
        <f t="shared" si="27"/>
        <v>3.0750000000000002</v>
      </c>
      <c r="L124" s="4">
        <f t="shared" si="28"/>
        <v>22.421994365253809</v>
      </c>
      <c r="M124" s="3"/>
      <c r="N124" s="3">
        <v>2.3458498000000001E-2</v>
      </c>
      <c r="O124" s="3"/>
      <c r="P124" s="3">
        <v>1.5490284999999999E-2</v>
      </c>
      <c r="R124" s="3">
        <v>2.9559326E-2</v>
      </c>
      <c r="S124" s="3"/>
      <c r="T124" s="3">
        <v>3.0660792999999999E-2</v>
      </c>
      <c r="V124">
        <v>1.4225273E-2</v>
      </c>
      <c r="X124">
        <v>-9.4791000000000004E-6</v>
      </c>
      <c r="Z124">
        <v>2.07284E-5</v>
      </c>
      <c r="AB124">
        <v>-1.7092300000000001E-6</v>
      </c>
      <c r="AC124" s="4"/>
      <c r="AD124" s="4">
        <f t="shared" si="30"/>
        <v>39.359830284104291</v>
      </c>
      <c r="AE124" s="4"/>
      <c r="AF124" s="4">
        <f t="shared" si="31"/>
        <v>100.0611938385898</v>
      </c>
      <c r="AG124" s="4"/>
      <c r="AH124" s="4">
        <f t="shared" si="32"/>
        <v>99.92987526170252</v>
      </c>
      <c r="AI124" s="4"/>
      <c r="AJ124" s="4">
        <f t="shared" si="33"/>
        <v>100.00557464381303</v>
      </c>
    </row>
    <row r="125" spans="1:36" x14ac:dyDescent="0.3">
      <c r="A125">
        <v>3</v>
      </c>
      <c r="B125" t="s">
        <v>11</v>
      </c>
      <c r="C125">
        <v>17.3</v>
      </c>
      <c r="D125">
        <v>18.59</v>
      </c>
      <c r="E125">
        <v>11.77</v>
      </c>
      <c r="F125" s="4">
        <f t="shared" si="26"/>
        <v>6.82</v>
      </c>
      <c r="G125">
        <v>4041</v>
      </c>
      <c r="H125">
        <v>3.14</v>
      </c>
      <c r="I125">
        <v>3.01</v>
      </c>
      <c r="J125" s="4">
        <f t="shared" si="27"/>
        <v>3.0750000000000002</v>
      </c>
      <c r="L125" s="4">
        <f t="shared" si="28"/>
        <v>15.969966647773679</v>
      </c>
      <c r="M125" s="3"/>
      <c r="N125" s="3">
        <v>2.3458498000000001E-2</v>
      </c>
      <c r="O125" s="3"/>
      <c r="P125" s="3">
        <v>1.5490284999999999E-2</v>
      </c>
      <c r="R125" s="3">
        <v>2.9559326E-2</v>
      </c>
      <c r="S125" s="3"/>
      <c r="T125" s="3">
        <v>3.0660792999999999E-2</v>
      </c>
      <c r="V125">
        <v>7.7247360000000003E-3</v>
      </c>
      <c r="X125">
        <v>-8.5871699999999993E-6</v>
      </c>
      <c r="Z125">
        <v>6.4974000000000005E-5</v>
      </c>
      <c r="AB125">
        <v>6.2327699999999996E-5</v>
      </c>
      <c r="AC125" s="4"/>
      <c r="AD125" s="4">
        <f t="shared" si="30"/>
        <v>67.070628307063814</v>
      </c>
      <c r="AE125" s="4"/>
      <c r="AF125" s="4">
        <f t="shared" si="31"/>
        <v>100.05543584252969</v>
      </c>
      <c r="AG125" s="4"/>
      <c r="AH125" s="4">
        <f t="shared" si="32"/>
        <v>99.780191199217455</v>
      </c>
      <c r="AI125" s="4"/>
      <c r="AJ125" s="4">
        <f t="shared" si="33"/>
        <v>99.796718564976445</v>
      </c>
    </row>
    <row r="126" spans="1:36" x14ac:dyDescent="0.3">
      <c r="A126">
        <v>3</v>
      </c>
      <c r="B126" t="s">
        <v>12</v>
      </c>
      <c r="C126">
        <v>17.399999999999999</v>
      </c>
      <c r="D126">
        <v>18.3</v>
      </c>
      <c r="E126">
        <v>11.8</v>
      </c>
      <c r="F126" s="4">
        <f t="shared" si="26"/>
        <v>6.5</v>
      </c>
      <c r="G126">
        <v>4041</v>
      </c>
      <c r="H126">
        <v>3.14</v>
      </c>
      <c r="I126">
        <v>3.01</v>
      </c>
      <c r="J126" s="4">
        <f t="shared" si="27"/>
        <v>3.0750000000000002</v>
      </c>
      <c r="L126" s="4">
        <f t="shared" si="28"/>
        <v>15.133167741447988</v>
      </c>
      <c r="M126" s="3"/>
      <c r="N126" s="3">
        <v>2.3458498000000001E-2</v>
      </c>
      <c r="O126" s="3"/>
      <c r="P126" s="3">
        <v>1.5490284999999999E-2</v>
      </c>
      <c r="R126" s="3">
        <v>2.9559326E-2</v>
      </c>
      <c r="S126" s="3"/>
      <c r="T126" s="3">
        <v>3.0660792999999999E-2</v>
      </c>
      <c r="V126">
        <v>7.6565019999999999E-3</v>
      </c>
      <c r="X126">
        <v>-8.3436000000000005E-5</v>
      </c>
      <c r="Z126">
        <v>5.2379500000000002E-5</v>
      </c>
      <c r="AB126">
        <v>2.7536900000000001E-5</v>
      </c>
      <c r="AC126" s="4"/>
      <c r="AD126" s="4">
        <f t="shared" si="30"/>
        <v>67.361499444678856</v>
      </c>
      <c r="AE126" s="4"/>
      <c r="AF126" s="4">
        <f t="shared" si="31"/>
        <v>100.53863437632037</v>
      </c>
      <c r="AG126" s="4"/>
      <c r="AH126" s="4">
        <f t="shared" si="32"/>
        <v>99.822798733638237</v>
      </c>
      <c r="AI126" s="4"/>
      <c r="AJ126" s="4">
        <f t="shared" si="33"/>
        <v>99.910188559049985</v>
      </c>
    </row>
    <row r="127" spans="1:36" x14ac:dyDescent="0.3">
      <c r="A127">
        <v>3</v>
      </c>
      <c r="B127" t="s">
        <v>13</v>
      </c>
      <c r="C127">
        <v>17.600000000000001</v>
      </c>
      <c r="D127">
        <v>19.21</v>
      </c>
      <c r="E127">
        <v>11.79</v>
      </c>
      <c r="F127" s="4">
        <f t="shared" si="26"/>
        <v>7.4200000000000017</v>
      </c>
      <c r="G127">
        <v>4041</v>
      </c>
      <c r="H127">
        <v>3.14</v>
      </c>
      <c r="I127">
        <v>3.01</v>
      </c>
      <c r="J127" s="4">
        <f t="shared" si="27"/>
        <v>3.0750000000000002</v>
      </c>
      <c r="L127" s="4">
        <f t="shared" si="28"/>
        <v>17.078785146528556</v>
      </c>
      <c r="M127" s="3"/>
      <c r="N127" s="3">
        <v>2.3458498000000001E-2</v>
      </c>
      <c r="O127" s="3"/>
      <c r="P127" s="3">
        <v>1.5490284999999999E-2</v>
      </c>
      <c r="R127" s="3">
        <v>2.9559326E-2</v>
      </c>
      <c r="S127" s="3"/>
      <c r="T127" s="3">
        <v>3.0660792999999999E-2</v>
      </c>
      <c r="V127">
        <v>8.6230040000000001E-3</v>
      </c>
      <c r="X127">
        <v>3.3640500000000002E-4</v>
      </c>
      <c r="Z127">
        <v>3.1010199999999998E-4</v>
      </c>
      <c r="AB127">
        <v>1.4455300000000001E-4</v>
      </c>
      <c r="AC127" s="4"/>
      <c r="AD127" s="4">
        <f t="shared" si="30"/>
        <v>63.241448791819501</v>
      </c>
      <c r="AE127" s="4"/>
      <c r="AF127" s="4">
        <f t="shared" si="31"/>
        <v>97.82828398573686</v>
      </c>
      <c r="AG127" s="4"/>
      <c r="AH127" s="4">
        <f t="shared" si="32"/>
        <v>98.950916539842609</v>
      </c>
      <c r="AI127" s="4"/>
      <c r="AJ127" s="4">
        <f t="shared" si="33"/>
        <v>99.528541222009494</v>
      </c>
    </row>
    <row r="128" spans="1:36" x14ac:dyDescent="0.3">
      <c r="A128">
        <v>3</v>
      </c>
      <c r="B128" t="s">
        <v>14</v>
      </c>
      <c r="C128">
        <v>16.8</v>
      </c>
      <c r="D128">
        <v>17.86</v>
      </c>
      <c r="E128">
        <v>11.8</v>
      </c>
      <c r="F128" s="4">
        <f t="shared" si="26"/>
        <v>6.0599999999999987</v>
      </c>
      <c r="G128">
        <v>4041</v>
      </c>
      <c r="H128">
        <v>3.14</v>
      </c>
      <c r="I128">
        <v>3.01</v>
      </c>
      <c r="J128" s="4">
        <f t="shared" si="27"/>
        <v>3.0750000000000002</v>
      </c>
      <c r="L128" s="4">
        <f t="shared" si="28"/>
        <v>14.612653290560816</v>
      </c>
      <c r="M128" s="3"/>
      <c r="N128" s="3">
        <v>2.3458498000000001E-2</v>
      </c>
      <c r="O128" s="3"/>
      <c r="P128" s="3">
        <v>1.5490284999999999E-2</v>
      </c>
      <c r="R128" s="3">
        <v>2.9559326E-2</v>
      </c>
      <c r="S128" s="3"/>
      <c r="T128" s="3">
        <v>3.0660792999999999E-2</v>
      </c>
      <c r="V128">
        <v>1.0483350000000001E-2</v>
      </c>
      <c r="X128">
        <v>-3.1296589999999999E-3</v>
      </c>
      <c r="Z128">
        <v>4.8677200000000002E-5</v>
      </c>
      <c r="AB128">
        <v>6.0973500000000002E-6</v>
      </c>
      <c r="AC128" s="4"/>
      <c r="AD128" s="4">
        <f t="shared" si="30"/>
        <v>55.311077461140101</v>
      </c>
      <c r="AE128" s="4"/>
      <c r="AF128" s="4">
        <f t="shared" si="31"/>
        <v>120.20401174026172</v>
      </c>
      <c r="AG128" s="4"/>
      <c r="AH128" s="4">
        <f t="shared" si="32"/>
        <v>99.835323714755873</v>
      </c>
      <c r="AI128" s="4"/>
      <c r="AJ128" s="4">
        <f t="shared" si="33"/>
        <v>99.980113528048676</v>
      </c>
    </row>
    <row r="129" spans="1:36" x14ac:dyDescent="0.3">
      <c r="A129">
        <v>4</v>
      </c>
      <c r="B129" t="s">
        <v>11</v>
      </c>
      <c r="C129">
        <v>17.2</v>
      </c>
      <c r="D129">
        <v>16.510000000000002</v>
      </c>
      <c r="E129">
        <v>11.79</v>
      </c>
      <c r="F129" s="4">
        <f t="shared" si="26"/>
        <v>4.7200000000000024</v>
      </c>
      <c r="G129">
        <v>4041</v>
      </c>
      <c r="H129">
        <v>3.14</v>
      </c>
      <c r="I129">
        <v>3.01</v>
      </c>
      <c r="J129" s="4">
        <f t="shared" si="27"/>
        <v>3.0750000000000002</v>
      </c>
      <c r="L129" s="4">
        <f t="shared" si="28"/>
        <v>11.116787122268702</v>
      </c>
      <c r="M129" s="3"/>
      <c r="N129" s="3">
        <v>2.3458498000000001E-2</v>
      </c>
      <c r="O129" s="3"/>
      <c r="P129" s="3">
        <v>1.5490284999999999E-2</v>
      </c>
      <c r="R129" s="3">
        <v>2.9559326E-2</v>
      </c>
      <c r="S129" s="3"/>
      <c r="T129" s="3">
        <v>3.0660792999999999E-2</v>
      </c>
      <c r="V129">
        <v>4.0385289999999999E-3</v>
      </c>
      <c r="X129">
        <v>1.86192E-5</v>
      </c>
      <c r="Z129">
        <v>9.1080600000000003E-5</v>
      </c>
      <c r="AB129">
        <v>4.6179700000000001E-5</v>
      </c>
      <c r="AC129" s="4"/>
      <c r="AD129" s="4">
        <f t="shared" si="30"/>
        <v>82.78436667172808</v>
      </c>
      <c r="AE129" s="4"/>
      <c r="AF129" s="4">
        <f t="shared" si="31"/>
        <v>99.879800791270142</v>
      </c>
      <c r="AG129" s="4"/>
      <c r="AH129" s="4">
        <f t="shared" si="32"/>
        <v>99.691871864737379</v>
      </c>
      <c r="AI129" s="4"/>
      <c r="AJ129" s="4">
        <f t="shared" si="33"/>
        <v>99.84938517408861</v>
      </c>
    </row>
    <row r="130" spans="1:36" x14ac:dyDescent="0.3">
      <c r="A130">
        <v>4</v>
      </c>
      <c r="B130" t="s">
        <v>12</v>
      </c>
      <c r="C130">
        <v>17.399999999999999</v>
      </c>
      <c r="D130">
        <v>16.54</v>
      </c>
      <c r="E130">
        <v>11.83</v>
      </c>
      <c r="F130" s="4">
        <f t="shared" si="26"/>
        <v>4.7099999999999991</v>
      </c>
      <c r="G130">
        <v>4041</v>
      </c>
      <c r="H130">
        <v>3.14</v>
      </c>
      <c r="I130">
        <v>3.01</v>
      </c>
      <c r="J130" s="4">
        <f t="shared" si="27"/>
        <v>3.0750000000000002</v>
      </c>
      <c r="L130" s="4">
        <f t="shared" si="28"/>
        <v>10.965726163418463</v>
      </c>
      <c r="M130" s="3"/>
      <c r="N130" s="3">
        <v>2.3458498000000001E-2</v>
      </c>
      <c r="O130" s="3"/>
      <c r="P130" s="3">
        <v>1.5490284999999999E-2</v>
      </c>
      <c r="R130" s="3">
        <v>2.9559326E-2</v>
      </c>
      <c r="S130" s="3"/>
      <c r="T130" s="3">
        <v>3.0660792999999999E-2</v>
      </c>
      <c r="V130">
        <v>3.6533580000000002E-3</v>
      </c>
      <c r="X130">
        <v>-9.5878399999999993E-6</v>
      </c>
      <c r="Z130">
        <v>7.6389800000000005E-5</v>
      </c>
      <c r="AB130">
        <v>3.6401099999999999E-5</v>
      </c>
      <c r="AC130" s="4"/>
      <c r="AD130" s="4">
        <f t="shared" si="30"/>
        <v>84.426291913489095</v>
      </c>
      <c r="AE130" s="4"/>
      <c r="AF130" s="4">
        <f t="shared" si="31"/>
        <v>100.0618958269651</v>
      </c>
      <c r="AG130" s="4"/>
      <c r="AH130" s="4">
        <f t="shared" si="32"/>
        <v>99.741571238802933</v>
      </c>
      <c r="AI130" s="4"/>
      <c r="AJ130" s="4">
        <f t="shared" si="33"/>
        <v>99.881278021739362</v>
      </c>
    </row>
    <row r="131" spans="1:36" x14ac:dyDescent="0.3">
      <c r="A131">
        <v>4</v>
      </c>
      <c r="B131" t="s">
        <v>13</v>
      </c>
      <c r="C131">
        <v>17</v>
      </c>
      <c r="D131">
        <v>16.21</v>
      </c>
      <c r="E131">
        <v>11.8</v>
      </c>
      <c r="F131" s="4">
        <f t="shared" si="26"/>
        <v>4.41</v>
      </c>
      <c r="G131">
        <v>4041</v>
      </c>
      <c r="H131">
        <v>3.14</v>
      </c>
      <c r="I131">
        <v>3.01</v>
      </c>
      <c r="J131" s="4">
        <f t="shared" si="27"/>
        <v>3.0750000000000002</v>
      </c>
      <c r="L131" s="4">
        <f t="shared" si="28"/>
        <v>10.50885514454543</v>
      </c>
      <c r="M131" s="3"/>
      <c r="N131" s="3">
        <v>2.3458498000000001E-2</v>
      </c>
      <c r="O131" s="3"/>
      <c r="P131" s="3">
        <v>1.5490284999999999E-2</v>
      </c>
      <c r="R131" s="3">
        <v>2.9559326E-2</v>
      </c>
      <c r="S131" s="3"/>
      <c r="T131" s="3">
        <v>3.0660792999999999E-2</v>
      </c>
      <c r="V131">
        <v>3.8968280000000002E-3</v>
      </c>
      <c r="X131">
        <v>8.2603999999999997E-6</v>
      </c>
      <c r="Z131">
        <v>1.26668E-4</v>
      </c>
      <c r="AB131">
        <v>3.95907E-5</v>
      </c>
      <c r="AC131" s="4"/>
      <c r="AD131" s="4">
        <f t="shared" si="30"/>
        <v>83.388416428025351</v>
      </c>
      <c r="AE131" s="4"/>
      <c r="AF131" s="4">
        <f t="shared" si="31"/>
        <v>99.946673673208721</v>
      </c>
      <c r="AG131" s="4"/>
      <c r="AH131" s="4">
        <f t="shared" si="32"/>
        <v>99.571478727221319</v>
      </c>
      <c r="AI131" s="4"/>
      <c r="AJ131" s="4">
        <f t="shared" si="33"/>
        <v>99.870875159686832</v>
      </c>
    </row>
    <row r="132" spans="1:36" x14ac:dyDescent="0.3">
      <c r="A132">
        <v>4</v>
      </c>
      <c r="B132" t="s">
        <v>14</v>
      </c>
      <c r="C132">
        <v>17.3</v>
      </c>
      <c r="D132">
        <v>16.27</v>
      </c>
      <c r="E132">
        <v>11.7</v>
      </c>
      <c r="F132" s="4">
        <f t="shared" si="26"/>
        <v>4.57</v>
      </c>
      <c r="G132">
        <v>4041</v>
      </c>
      <c r="H132">
        <v>3.14</v>
      </c>
      <c r="I132">
        <v>3.01</v>
      </c>
      <c r="J132" s="4">
        <f t="shared" si="27"/>
        <v>3.0750000000000002</v>
      </c>
      <c r="L132" s="4">
        <f t="shared" si="28"/>
        <v>10.701282636411392</v>
      </c>
      <c r="M132" s="3"/>
      <c r="N132" s="3">
        <v>2.3458498000000001E-2</v>
      </c>
      <c r="O132" s="3"/>
      <c r="P132" s="3">
        <v>1.5490284999999999E-2</v>
      </c>
      <c r="R132" s="3">
        <v>2.9559326E-2</v>
      </c>
      <c r="S132" s="3"/>
      <c r="T132" s="3">
        <v>3.0660792999999999E-2</v>
      </c>
      <c r="V132">
        <v>3.9705440000000003E-3</v>
      </c>
      <c r="X132">
        <v>3.2817600000000002E-5</v>
      </c>
      <c r="Z132">
        <v>9.7727999999999997E-5</v>
      </c>
      <c r="AB132">
        <v>3.61913E-5</v>
      </c>
      <c r="AC132" s="4"/>
      <c r="AD132" s="4">
        <f t="shared" si="30"/>
        <v>83.074176360310886</v>
      </c>
      <c r="AE132" s="4"/>
      <c r="AF132" s="4">
        <f t="shared" si="31"/>
        <v>99.788140760483103</v>
      </c>
      <c r="AG132" s="4"/>
      <c r="AH132" s="4">
        <f t="shared" si="32"/>
        <v>99.669383530598765</v>
      </c>
      <c r="AI132" s="4"/>
      <c r="AJ132" s="4">
        <f t="shared" si="33"/>
        <v>99.881962283232525</v>
      </c>
    </row>
    <row r="133" spans="1:36" x14ac:dyDescent="0.3">
      <c r="A133">
        <v>5</v>
      </c>
      <c r="B133" t="s">
        <v>11</v>
      </c>
      <c r="C133">
        <v>17.7</v>
      </c>
      <c r="F133" s="4"/>
      <c r="J133" s="4"/>
      <c r="L133" s="4"/>
      <c r="N133" s="3"/>
      <c r="P133" s="3"/>
      <c r="Q133" s="3"/>
      <c r="R133" s="3"/>
      <c r="T133" s="3"/>
      <c r="Y133" s="3"/>
      <c r="AB133" s="3"/>
      <c r="AC133" s="4"/>
      <c r="AD133" s="4"/>
      <c r="AE133" s="4"/>
      <c r="AF133" s="4"/>
      <c r="AG133" s="4"/>
      <c r="AH133" s="4"/>
      <c r="AI133" s="4"/>
      <c r="AJ133" s="4"/>
    </row>
    <row r="134" spans="1:36" x14ac:dyDescent="0.3">
      <c r="A134">
        <v>5</v>
      </c>
      <c r="B134" t="s">
        <v>12</v>
      </c>
      <c r="C134">
        <v>18.100000000000001</v>
      </c>
      <c r="D134">
        <v>17.04</v>
      </c>
      <c r="E134">
        <v>11.75</v>
      </c>
      <c r="F134" s="4">
        <f t="shared" ref="F134:F163" si="34">D134-E134</f>
        <v>5.2899999999999991</v>
      </c>
      <c r="G134">
        <v>7200</v>
      </c>
      <c r="H134">
        <v>3.13</v>
      </c>
      <c r="I134">
        <v>2.93</v>
      </c>
      <c r="J134" s="4">
        <f t="shared" ref="J134:J163" si="35">(H134+I134)/2</f>
        <v>3.0300000000000002</v>
      </c>
      <c r="L134" s="4">
        <f t="shared" ref="L134:L163" si="36">F134/1000/PI()/0.0007/C134*100/G134*60*60</f>
        <v>6.6450643169386456</v>
      </c>
      <c r="M134">
        <v>1.2574689999999999E-2</v>
      </c>
      <c r="N134" s="3"/>
      <c r="O134">
        <v>2.2203141999999999E-2</v>
      </c>
      <c r="P134" s="3"/>
      <c r="Q134" s="3">
        <v>2.0375146E-2</v>
      </c>
      <c r="R134" s="3"/>
      <c r="S134">
        <v>3.2360733000000003E-2</v>
      </c>
      <c r="T134" s="3"/>
      <c r="U134">
        <v>9.3503070000000004E-3</v>
      </c>
      <c r="W134">
        <v>2.1137700000000001E-4</v>
      </c>
      <c r="Y134">
        <v>1.35062E-4</v>
      </c>
      <c r="AA134">
        <v>9.0108199999999999E-5</v>
      </c>
      <c r="AB134" s="3"/>
      <c r="AC134" s="4">
        <f t="shared" ref="AC134:AC147" si="37">(1-U134/M134)*100</f>
        <v>25.641848824901448</v>
      </c>
      <c r="AD134" s="4"/>
      <c r="AE134" s="4">
        <f t="shared" ref="AE134:AE147" si="38">(1-W134/O134)*100</f>
        <v>99.047986091337876</v>
      </c>
      <c r="AF134" s="4"/>
      <c r="AG134" s="4">
        <f t="shared" ref="AG134:AG147" si="39">(1-Y134/Q134)*100</f>
        <v>99.33712376834012</v>
      </c>
      <c r="AH134" s="4"/>
      <c r="AI134" s="4">
        <f t="shared" ref="AI134:AI147" si="40">(1-AA134/S134)*100</f>
        <v>99.721550806652004</v>
      </c>
      <c r="AJ134" s="4"/>
    </row>
    <row r="135" spans="1:36" x14ac:dyDescent="0.3">
      <c r="A135">
        <v>5</v>
      </c>
      <c r="B135" t="s">
        <v>13</v>
      </c>
      <c r="C135">
        <v>17.8</v>
      </c>
      <c r="D135">
        <v>16.89</v>
      </c>
      <c r="E135">
        <v>11.75</v>
      </c>
      <c r="F135" s="4">
        <f t="shared" si="34"/>
        <v>5.1400000000000006</v>
      </c>
      <c r="G135">
        <v>7200</v>
      </c>
      <c r="H135">
        <v>3.13</v>
      </c>
      <c r="I135">
        <v>2.93</v>
      </c>
      <c r="J135" s="4">
        <f t="shared" si="35"/>
        <v>3.0300000000000002</v>
      </c>
      <c r="L135" s="4">
        <f t="shared" si="36"/>
        <v>6.5654607342884583</v>
      </c>
      <c r="M135">
        <v>1.2574689999999999E-2</v>
      </c>
      <c r="N135" s="3"/>
      <c r="O135">
        <v>2.2203141999999999E-2</v>
      </c>
      <c r="P135" s="3"/>
      <c r="Q135" s="3">
        <v>2.0375146E-2</v>
      </c>
      <c r="R135" s="3"/>
      <c r="S135">
        <v>3.2360733000000003E-2</v>
      </c>
      <c r="T135" s="3"/>
      <c r="U135">
        <v>9.427688E-3</v>
      </c>
      <c r="W135">
        <v>-1.22601E-5</v>
      </c>
      <c r="Y135">
        <v>3.7341200000000001E-5</v>
      </c>
      <c r="AA135">
        <v>5.9043299999999999E-6</v>
      </c>
      <c r="AB135" s="3"/>
      <c r="AC135" s="4">
        <f t="shared" si="37"/>
        <v>25.02647778990973</v>
      </c>
      <c r="AD135" s="4"/>
      <c r="AE135" s="4">
        <f t="shared" si="38"/>
        <v>100.05521786060729</v>
      </c>
      <c r="AF135" s="4"/>
      <c r="AG135" s="4">
        <f t="shared" si="39"/>
        <v>99.816731619984466</v>
      </c>
      <c r="AH135" s="4"/>
      <c r="AI135" s="4">
        <f t="shared" si="40"/>
        <v>99.981754646904946</v>
      </c>
      <c r="AJ135" s="4"/>
    </row>
    <row r="136" spans="1:36" x14ac:dyDescent="0.3">
      <c r="A136">
        <v>5</v>
      </c>
      <c r="B136" t="s">
        <v>14</v>
      </c>
      <c r="C136">
        <v>17.600000000000001</v>
      </c>
      <c r="D136">
        <v>17.48</v>
      </c>
      <c r="E136">
        <v>11.75</v>
      </c>
      <c r="F136" s="4">
        <f t="shared" si="34"/>
        <v>5.73</v>
      </c>
      <c r="G136">
        <v>7200</v>
      </c>
      <c r="H136">
        <v>3.13</v>
      </c>
      <c r="I136">
        <v>2.93</v>
      </c>
      <c r="J136" s="4">
        <f t="shared" si="35"/>
        <v>3.0300000000000002</v>
      </c>
      <c r="L136" s="4">
        <f t="shared" si="36"/>
        <v>7.4022550642577958</v>
      </c>
      <c r="M136">
        <v>1.2574689999999999E-2</v>
      </c>
      <c r="N136" s="3"/>
      <c r="O136">
        <v>2.2203141999999999E-2</v>
      </c>
      <c r="P136" s="3"/>
      <c r="Q136" s="3">
        <v>2.0375146E-2</v>
      </c>
      <c r="R136" s="3"/>
      <c r="S136">
        <v>3.2360733000000003E-2</v>
      </c>
      <c r="T136" s="3"/>
      <c r="U136">
        <v>9.3604050000000005E-3</v>
      </c>
      <c r="W136">
        <v>2.23749E-4</v>
      </c>
      <c r="Y136">
        <v>1.3213100000000001E-4</v>
      </c>
      <c r="AA136">
        <v>1.7250100000000001E-4</v>
      </c>
      <c r="AB136" s="3"/>
      <c r="AC136" s="4">
        <f t="shared" si="37"/>
        <v>25.56154465835737</v>
      </c>
      <c r="AD136" s="4"/>
      <c r="AE136" s="4">
        <f t="shared" si="38"/>
        <v>98.992264248005981</v>
      </c>
      <c r="AF136" s="4"/>
      <c r="AG136" s="4">
        <f t="shared" si="39"/>
        <v>99.3515089413347</v>
      </c>
      <c r="AH136" s="4"/>
      <c r="AI136" s="4">
        <f t="shared" si="40"/>
        <v>99.466943471274277</v>
      </c>
      <c r="AJ136" s="4"/>
    </row>
    <row r="137" spans="1:36" x14ac:dyDescent="0.3">
      <c r="A137">
        <v>6</v>
      </c>
      <c r="B137" t="s">
        <v>11</v>
      </c>
      <c r="C137">
        <v>17.7</v>
      </c>
      <c r="D137">
        <v>16.61</v>
      </c>
      <c r="E137">
        <v>11.78</v>
      </c>
      <c r="F137" s="4">
        <f t="shared" si="34"/>
        <v>4.83</v>
      </c>
      <c r="G137">
        <v>7200</v>
      </c>
      <c r="H137">
        <v>3.13</v>
      </c>
      <c r="I137">
        <v>2.93</v>
      </c>
      <c r="J137" s="4">
        <f t="shared" si="35"/>
        <v>3.0300000000000002</v>
      </c>
      <c r="L137" s="4">
        <f t="shared" si="36"/>
        <v>6.2043452391755807</v>
      </c>
      <c r="M137">
        <v>1.2574689999999999E-2</v>
      </c>
      <c r="N137" s="3"/>
      <c r="O137">
        <v>2.2203141999999999E-2</v>
      </c>
      <c r="P137" s="3"/>
      <c r="Q137" s="3">
        <v>2.0375146E-2</v>
      </c>
      <c r="R137" s="3"/>
      <c r="S137">
        <v>3.2360733000000003E-2</v>
      </c>
      <c r="T137" s="3"/>
      <c r="U137">
        <v>9.2534999999999996E-3</v>
      </c>
      <c r="W137">
        <v>5.2083000000000001E-4</v>
      </c>
      <c r="Y137">
        <v>4.0774300000000002E-4</v>
      </c>
      <c r="AA137">
        <v>4.80206E-4</v>
      </c>
      <c r="AB137" s="3"/>
      <c r="AC137" s="4">
        <f t="shared" si="37"/>
        <v>26.411704781589052</v>
      </c>
      <c r="AD137" s="4"/>
      <c r="AE137" s="4">
        <f t="shared" si="38"/>
        <v>97.654250916379311</v>
      </c>
      <c r="AF137" s="4"/>
      <c r="AG137" s="4">
        <f t="shared" si="39"/>
        <v>97.998821701694808</v>
      </c>
      <c r="AH137" s="4"/>
      <c r="AI137" s="4">
        <f t="shared" si="40"/>
        <v>98.51608429265184</v>
      </c>
      <c r="AJ137" s="4"/>
    </row>
    <row r="138" spans="1:36" x14ac:dyDescent="0.3">
      <c r="A138">
        <v>6</v>
      </c>
      <c r="B138" t="s">
        <v>12</v>
      </c>
      <c r="C138">
        <v>18</v>
      </c>
      <c r="D138">
        <v>16.07</v>
      </c>
      <c r="E138">
        <v>11.72</v>
      </c>
      <c r="F138" s="4">
        <f t="shared" si="34"/>
        <v>4.3499999999999996</v>
      </c>
      <c r="G138">
        <v>7200</v>
      </c>
      <c r="H138">
        <v>3.13</v>
      </c>
      <c r="I138">
        <v>2.93</v>
      </c>
      <c r="J138" s="4">
        <f t="shared" si="35"/>
        <v>3.0300000000000002</v>
      </c>
      <c r="L138" s="4">
        <f t="shared" si="36"/>
        <v>5.4946349400773382</v>
      </c>
      <c r="M138">
        <v>1.2574689999999999E-2</v>
      </c>
      <c r="N138" s="3"/>
      <c r="O138">
        <v>2.2203141999999999E-2</v>
      </c>
      <c r="P138" s="3"/>
      <c r="Q138" s="3">
        <v>2.0375146E-2</v>
      </c>
      <c r="R138" s="3"/>
      <c r="S138">
        <v>3.2360733000000003E-2</v>
      </c>
      <c r="T138" s="3"/>
      <c r="U138">
        <v>9.2923220000000004E-3</v>
      </c>
      <c r="W138">
        <v>4.2112300000000003E-4</v>
      </c>
      <c r="Y138">
        <v>3.1709799999999998E-4</v>
      </c>
      <c r="AA138">
        <v>4.85119E-4</v>
      </c>
      <c r="AB138" s="3"/>
      <c r="AC138" s="4">
        <f t="shared" si="37"/>
        <v>26.102973512667106</v>
      </c>
      <c r="AD138" s="4"/>
      <c r="AE138" s="4">
        <f t="shared" si="38"/>
        <v>98.103317989859278</v>
      </c>
      <c r="AF138" s="4"/>
      <c r="AG138" s="4">
        <f t="shared" si="39"/>
        <v>98.443701949424067</v>
      </c>
      <c r="AH138" s="4"/>
      <c r="AI138" s="4">
        <f t="shared" si="40"/>
        <v>98.500902312688652</v>
      </c>
      <c r="AJ138" s="4"/>
    </row>
    <row r="139" spans="1:36" x14ac:dyDescent="0.3">
      <c r="A139">
        <v>6</v>
      </c>
      <c r="B139" t="s">
        <v>13</v>
      </c>
      <c r="C139">
        <v>17.600000000000001</v>
      </c>
      <c r="D139">
        <v>15.61</v>
      </c>
      <c r="E139">
        <v>11.7</v>
      </c>
      <c r="F139" s="4">
        <f t="shared" si="34"/>
        <v>3.91</v>
      </c>
      <c r="G139">
        <v>7200</v>
      </c>
      <c r="H139">
        <v>3.13</v>
      </c>
      <c r="I139">
        <v>2.93</v>
      </c>
      <c r="J139" s="4">
        <f t="shared" si="35"/>
        <v>3.0300000000000002</v>
      </c>
      <c r="L139" s="4">
        <f t="shared" si="36"/>
        <v>5.0511024958547956</v>
      </c>
      <c r="M139">
        <v>1.2574689999999999E-2</v>
      </c>
      <c r="N139" s="3"/>
      <c r="O139">
        <v>2.2203141999999999E-2</v>
      </c>
      <c r="P139" s="3"/>
      <c r="Q139" s="3">
        <v>2.0375146E-2</v>
      </c>
      <c r="R139" s="3"/>
      <c r="S139">
        <v>3.2360733000000003E-2</v>
      </c>
      <c r="T139" s="3"/>
      <c r="U139">
        <v>9.3650650000000005E-3</v>
      </c>
      <c r="W139">
        <v>5.0460700000000002E-4</v>
      </c>
      <c r="Y139">
        <v>4.0735199999999999E-4</v>
      </c>
      <c r="AA139">
        <v>3.5415099999999998E-4</v>
      </c>
      <c r="AB139" s="3"/>
      <c r="AC139" s="4">
        <f t="shared" si="37"/>
        <v>25.524486090710774</v>
      </c>
      <c r="AD139" s="4"/>
      <c r="AE139" s="4">
        <f t="shared" si="38"/>
        <v>97.727317151779687</v>
      </c>
      <c r="AF139" s="4"/>
      <c r="AG139" s="4">
        <f t="shared" si="39"/>
        <v>98.000740706348793</v>
      </c>
      <c r="AH139" s="4"/>
      <c r="AI139" s="4">
        <f t="shared" si="40"/>
        <v>98.905615024233228</v>
      </c>
      <c r="AJ139" s="4"/>
    </row>
    <row r="140" spans="1:36" x14ac:dyDescent="0.3">
      <c r="A140">
        <v>6</v>
      </c>
      <c r="B140" t="s">
        <v>14</v>
      </c>
      <c r="C140">
        <v>17.7</v>
      </c>
      <c r="D140">
        <v>16.14</v>
      </c>
      <c r="E140">
        <v>11.79</v>
      </c>
      <c r="F140" s="4">
        <f t="shared" si="34"/>
        <v>4.3500000000000014</v>
      </c>
      <c r="G140">
        <v>7200</v>
      </c>
      <c r="H140">
        <v>3.13</v>
      </c>
      <c r="I140">
        <v>2.93</v>
      </c>
      <c r="J140" s="4">
        <f t="shared" si="35"/>
        <v>3.0300000000000002</v>
      </c>
      <c r="L140" s="4">
        <f t="shared" si="36"/>
        <v>5.5877643458413635</v>
      </c>
      <c r="M140">
        <v>1.2574689999999999E-2</v>
      </c>
      <c r="N140" s="3"/>
      <c r="O140">
        <v>2.2203141999999999E-2</v>
      </c>
      <c r="P140" s="3"/>
      <c r="Q140" s="3">
        <v>2.0375146E-2</v>
      </c>
      <c r="R140" s="3"/>
      <c r="S140">
        <v>3.2360733000000003E-2</v>
      </c>
      <c r="T140" s="3"/>
      <c r="U140">
        <v>9.4924090000000003E-3</v>
      </c>
      <c r="W140">
        <v>4.6701000000000002E-4</v>
      </c>
      <c r="Y140">
        <v>3.2537100000000003E-4</v>
      </c>
      <c r="AA140">
        <v>4.4226699999999999E-4</v>
      </c>
      <c r="AB140" s="3"/>
      <c r="AC140" s="4">
        <f t="shared" si="37"/>
        <v>24.511785181185374</v>
      </c>
      <c r="AD140" s="4"/>
      <c r="AE140" s="4">
        <f t="shared" si="38"/>
        <v>97.896649041833811</v>
      </c>
      <c r="AF140" s="4"/>
      <c r="AG140" s="4">
        <f t="shared" si="39"/>
        <v>98.403098559391921</v>
      </c>
      <c r="AH140" s="4"/>
      <c r="AI140" s="4">
        <f t="shared" si="40"/>
        <v>98.633322057321763</v>
      </c>
      <c r="AJ140" s="4"/>
    </row>
    <row r="141" spans="1:36" x14ac:dyDescent="0.3">
      <c r="A141">
        <v>7</v>
      </c>
      <c r="B141" t="s">
        <v>11</v>
      </c>
      <c r="C141">
        <v>17.8</v>
      </c>
      <c r="D141">
        <v>15.28</v>
      </c>
      <c r="E141">
        <v>11.77</v>
      </c>
      <c r="F141" s="4">
        <f t="shared" si="34"/>
        <v>3.51</v>
      </c>
      <c r="G141">
        <v>7200</v>
      </c>
      <c r="H141">
        <v>3.13</v>
      </c>
      <c r="I141">
        <v>2.93</v>
      </c>
      <c r="J141" s="4">
        <f t="shared" si="35"/>
        <v>3.0300000000000002</v>
      </c>
      <c r="L141" s="4">
        <f t="shared" si="36"/>
        <v>4.4834177387845306</v>
      </c>
      <c r="M141">
        <v>1.2574689999999999E-2</v>
      </c>
      <c r="N141" s="3"/>
      <c r="O141">
        <v>2.2203141999999999E-2</v>
      </c>
      <c r="P141" s="3"/>
      <c r="Q141" s="3">
        <v>2.0375146E-2</v>
      </c>
      <c r="R141" s="3"/>
      <c r="S141">
        <v>3.2360733000000003E-2</v>
      </c>
      <c r="T141" s="3"/>
      <c r="U141">
        <v>9.5920320000000003E-3</v>
      </c>
      <c r="W141">
        <v>7.0809099999999999E-4</v>
      </c>
      <c r="Y141">
        <v>5.4661499999999997E-4</v>
      </c>
      <c r="AA141">
        <v>6.3071700000000004E-4</v>
      </c>
      <c r="AB141" s="3"/>
      <c r="AC141" s="4">
        <f t="shared" si="37"/>
        <v>23.719535034263263</v>
      </c>
      <c r="AD141" s="4"/>
      <c r="AE141" s="4">
        <f t="shared" si="38"/>
        <v>96.810852265863986</v>
      </c>
      <c r="AF141" s="4"/>
      <c r="AG141" s="4">
        <f t="shared" si="39"/>
        <v>97.31724621752403</v>
      </c>
      <c r="AH141" s="4"/>
      <c r="AI141" s="4">
        <f t="shared" si="40"/>
        <v>98.050980489224386</v>
      </c>
      <c r="AJ141" s="4"/>
    </row>
    <row r="142" spans="1:36" x14ac:dyDescent="0.3">
      <c r="A142">
        <v>7</v>
      </c>
      <c r="B142" t="s">
        <v>12</v>
      </c>
      <c r="C142">
        <v>17.600000000000001</v>
      </c>
      <c r="D142">
        <v>15.02</v>
      </c>
      <c r="E142">
        <v>11.81</v>
      </c>
      <c r="F142" s="4">
        <f t="shared" si="34"/>
        <v>3.2099999999999991</v>
      </c>
      <c r="G142">
        <v>7200</v>
      </c>
      <c r="H142">
        <v>3.13</v>
      </c>
      <c r="I142">
        <v>2.93</v>
      </c>
      <c r="J142" s="4">
        <f t="shared" si="35"/>
        <v>3.0300000000000002</v>
      </c>
      <c r="L142" s="4">
        <f t="shared" si="36"/>
        <v>4.1468130464690249</v>
      </c>
      <c r="M142">
        <v>1.2574689999999999E-2</v>
      </c>
      <c r="N142" s="3"/>
      <c r="O142">
        <v>2.2203141999999999E-2</v>
      </c>
      <c r="P142" s="3"/>
      <c r="Q142" s="3">
        <v>2.0375146E-2</v>
      </c>
      <c r="R142" s="3"/>
      <c r="S142">
        <v>3.2360733000000003E-2</v>
      </c>
      <c r="T142" s="3"/>
      <c r="U142">
        <v>9.4258629999999996E-3</v>
      </c>
      <c r="W142">
        <v>5.4556799999999996E-4</v>
      </c>
      <c r="Y142">
        <v>4.2500900000000001E-4</v>
      </c>
      <c r="AA142">
        <v>5.3507700000000001E-4</v>
      </c>
      <c r="AB142" s="3"/>
      <c r="AC142" s="4">
        <f t="shared" si="37"/>
        <v>25.040991070157592</v>
      </c>
      <c r="AD142" s="4"/>
      <c r="AE142" s="4">
        <f t="shared" si="38"/>
        <v>97.542834252917899</v>
      </c>
      <c r="AF142" s="4"/>
      <c r="AG142" s="4">
        <f t="shared" si="39"/>
        <v>97.914081204620572</v>
      </c>
      <c r="AH142" s="4"/>
      <c r="AI142" s="4">
        <f t="shared" si="40"/>
        <v>98.346523856551698</v>
      </c>
      <c r="AJ142" s="4"/>
    </row>
    <row r="143" spans="1:36" x14ac:dyDescent="0.3">
      <c r="A143">
        <v>7</v>
      </c>
      <c r="B143" t="s">
        <v>13</v>
      </c>
      <c r="C143">
        <v>18.2</v>
      </c>
      <c r="D143">
        <v>14.78</v>
      </c>
      <c r="E143">
        <v>11.71</v>
      </c>
      <c r="F143" s="4">
        <f t="shared" si="34"/>
        <v>3.0699999999999985</v>
      </c>
      <c r="G143">
        <v>7200</v>
      </c>
      <c r="H143">
        <v>3.13</v>
      </c>
      <c r="I143">
        <v>2.93</v>
      </c>
      <c r="J143" s="4">
        <f t="shared" si="35"/>
        <v>3.0300000000000002</v>
      </c>
      <c r="L143" s="4">
        <f t="shared" si="36"/>
        <v>3.8352093821987316</v>
      </c>
      <c r="M143">
        <v>1.2574689999999999E-2</v>
      </c>
      <c r="N143" s="3"/>
      <c r="O143">
        <v>2.2203141999999999E-2</v>
      </c>
      <c r="P143" s="3"/>
      <c r="Q143" s="3">
        <v>2.0375146E-2</v>
      </c>
      <c r="R143" s="3"/>
      <c r="S143">
        <v>3.2360733000000003E-2</v>
      </c>
      <c r="T143" s="3"/>
      <c r="U143">
        <v>9.5622599999999995E-3</v>
      </c>
      <c r="W143">
        <v>8.1495999999999999E-4</v>
      </c>
      <c r="Y143">
        <v>6.85719E-4</v>
      </c>
      <c r="AA143">
        <v>7.5625900000000001E-4</v>
      </c>
      <c r="AB143" s="3"/>
      <c r="AC143" s="4">
        <f t="shared" si="37"/>
        <v>23.956296338120463</v>
      </c>
      <c r="AD143" s="4"/>
      <c r="AE143" s="4">
        <f t="shared" si="38"/>
        <v>96.329528496462345</v>
      </c>
      <c r="AF143" s="4"/>
      <c r="AG143" s="4">
        <f t="shared" si="39"/>
        <v>96.634532091205628</v>
      </c>
      <c r="AH143" s="4"/>
      <c r="AI143" s="4">
        <f t="shared" si="40"/>
        <v>97.66303501221681</v>
      </c>
      <c r="AJ143" s="4"/>
    </row>
    <row r="144" spans="1:36" x14ac:dyDescent="0.3">
      <c r="A144">
        <v>7</v>
      </c>
      <c r="B144" t="s">
        <v>14</v>
      </c>
      <c r="C144">
        <v>17.899999999999999</v>
      </c>
      <c r="F144" s="4"/>
      <c r="J144" s="4"/>
      <c r="L144" s="4"/>
      <c r="N144" s="3"/>
      <c r="P144" s="3"/>
      <c r="Q144" s="3"/>
      <c r="R144" s="3"/>
      <c r="T144" s="3"/>
      <c r="AB144" s="3"/>
      <c r="AC144" s="4"/>
      <c r="AD144" s="4"/>
      <c r="AE144" s="4"/>
      <c r="AF144" s="4"/>
      <c r="AG144" s="4"/>
      <c r="AH144" s="4"/>
      <c r="AI144" s="4"/>
      <c r="AJ144" s="4"/>
    </row>
    <row r="145" spans="1:36" x14ac:dyDescent="0.3">
      <c r="A145">
        <v>8</v>
      </c>
      <c r="B145" t="s">
        <v>11</v>
      </c>
      <c r="C145">
        <v>18.100000000000001</v>
      </c>
      <c r="D145">
        <v>15.89</v>
      </c>
      <c r="E145">
        <v>12.36</v>
      </c>
      <c r="F145" s="4">
        <f t="shared" si="34"/>
        <v>3.5300000000000011</v>
      </c>
      <c r="G145">
        <v>7200</v>
      </c>
      <c r="H145">
        <v>3.13</v>
      </c>
      <c r="I145">
        <v>2.93</v>
      </c>
      <c r="J145" s="4">
        <f t="shared" si="35"/>
        <v>3.0300000000000002</v>
      </c>
      <c r="L145" s="4">
        <f t="shared" si="36"/>
        <v>4.4342300640441259</v>
      </c>
      <c r="M145">
        <v>1.2574689999999999E-2</v>
      </c>
      <c r="N145" s="3"/>
      <c r="O145">
        <v>2.2203141999999999E-2</v>
      </c>
      <c r="P145" s="3"/>
      <c r="Q145" s="3">
        <v>2.0375146E-2</v>
      </c>
      <c r="R145" s="3"/>
      <c r="S145">
        <v>3.2360733000000003E-2</v>
      </c>
      <c r="T145" s="3"/>
      <c r="U145">
        <v>9.4348120000000008E-3</v>
      </c>
      <c r="W145">
        <v>7.4189000000000004E-4</v>
      </c>
      <c r="Y145">
        <v>6.1691299999999997E-4</v>
      </c>
      <c r="AA145">
        <v>7.9830700000000005E-4</v>
      </c>
      <c r="AB145" s="3"/>
      <c r="AC145" s="4">
        <f t="shared" si="37"/>
        <v>24.969824305807929</v>
      </c>
      <c r="AD145" s="4"/>
      <c r="AE145" s="4">
        <f t="shared" si="38"/>
        <v>96.658626062923886</v>
      </c>
      <c r="AF145" s="4"/>
      <c r="AG145" s="4">
        <f t="shared" si="39"/>
        <v>96.972227830907315</v>
      </c>
      <c r="AH145" s="4"/>
      <c r="AI145" s="4">
        <f t="shared" si="40"/>
        <v>97.533099760132131</v>
      </c>
      <c r="AJ145" s="4"/>
    </row>
    <row r="146" spans="1:36" x14ac:dyDescent="0.3">
      <c r="A146">
        <v>8</v>
      </c>
      <c r="B146" t="s">
        <v>12</v>
      </c>
      <c r="C146">
        <v>18.100000000000001</v>
      </c>
      <c r="D146">
        <v>14.27</v>
      </c>
      <c r="E146">
        <v>11.79</v>
      </c>
      <c r="F146" s="4">
        <f t="shared" si="34"/>
        <v>2.4800000000000004</v>
      </c>
      <c r="G146">
        <v>7200</v>
      </c>
      <c r="H146">
        <v>3.13</v>
      </c>
      <c r="I146">
        <v>2.93</v>
      </c>
      <c r="J146" s="4">
        <f t="shared" si="35"/>
        <v>3.0300000000000002</v>
      </c>
      <c r="L146" s="4">
        <f t="shared" si="36"/>
        <v>3.1152664472604616</v>
      </c>
      <c r="M146">
        <v>1.2574689999999999E-2</v>
      </c>
      <c r="N146" s="3"/>
      <c r="O146">
        <v>2.2203141999999999E-2</v>
      </c>
      <c r="P146" s="3"/>
      <c r="Q146" s="3">
        <v>2.0375146E-2</v>
      </c>
      <c r="R146" s="3"/>
      <c r="S146">
        <v>3.2360733000000003E-2</v>
      </c>
      <c r="T146" s="3"/>
      <c r="U146">
        <v>9.6764650000000004E-3</v>
      </c>
      <c r="W146">
        <v>7.6141100000000003E-4</v>
      </c>
      <c r="Y146">
        <v>5.9452500000000004E-4</v>
      </c>
      <c r="AA146">
        <v>5.6252799999999996E-4</v>
      </c>
      <c r="AB146" s="3"/>
      <c r="AC146" s="4">
        <f t="shared" si="37"/>
        <v>23.048083093897343</v>
      </c>
      <c r="AD146" s="4"/>
      <c r="AE146" s="4">
        <f t="shared" si="38"/>
        <v>96.570706073942148</v>
      </c>
      <c r="AF146" s="4"/>
      <c r="AG146" s="4">
        <f t="shared" si="39"/>
        <v>97.082106798154967</v>
      </c>
      <c r="AH146" s="4"/>
      <c r="AI146" s="4">
        <f t="shared" si="40"/>
        <v>98.26169574094628</v>
      </c>
      <c r="AJ146" s="4"/>
    </row>
    <row r="147" spans="1:36" x14ac:dyDescent="0.3">
      <c r="A147">
        <v>8</v>
      </c>
      <c r="B147" t="s">
        <v>13</v>
      </c>
      <c r="C147">
        <v>17.899999999999999</v>
      </c>
      <c r="D147">
        <v>14.48</v>
      </c>
      <c r="E147">
        <v>11.8</v>
      </c>
      <c r="F147" s="4">
        <f t="shared" si="34"/>
        <v>2.6799999999999997</v>
      </c>
      <c r="G147">
        <v>7200</v>
      </c>
      <c r="H147">
        <v>3.13</v>
      </c>
      <c r="I147">
        <v>2.93</v>
      </c>
      <c r="J147" s="4">
        <f t="shared" si="35"/>
        <v>3.0300000000000002</v>
      </c>
      <c r="L147" s="4">
        <f t="shared" si="36"/>
        <v>3.4041121108242582</v>
      </c>
      <c r="M147">
        <v>1.2574689999999999E-2</v>
      </c>
      <c r="N147" s="3"/>
      <c r="O147">
        <v>2.2203141999999999E-2</v>
      </c>
      <c r="P147" s="3"/>
      <c r="Q147" s="3">
        <v>2.0375146E-2</v>
      </c>
      <c r="R147" s="3"/>
      <c r="S147">
        <v>3.2360733000000003E-2</v>
      </c>
      <c r="T147" s="3"/>
      <c r="U147">
        <v>9.4759500000000003E-3</v>
      </c>
      <c r="W147">
        <v>6.6208599999999999E-4</v>
      </c>
      <c r="Y147">
        <v>4.4566099999999997E-4</v>
      </c>
      <c r="AA147">
        <v>5.77982E-4</v>
      </c>
      <c r="AB147" s="3"/>
      <c r="AC147" s="4">
        <f t="shared" si="37"/>
        <v>24.642675087815281</v>
      </c>
      <c r="AD147" s="4"/>
      <c r="AE147" s="4">
        <f t="shared" si="38"/>
        <v>97.018052670203161</v>
      </c>
      <c r="AF147" s="4"/>
      <c r="AG147" s="4">
        <f t="shared" si="39"/>
        <v>97.812722421719087</v>
      </c>
      <c r="AH147" s="4"/>
      <c r="AI147" s="4">
        <f t="shared" si="40"/>
        <v>98.213940333180958</v>
      </c>
      <c r="AJ147" s="4"/>
    </row>
    <row r="148" spans="1:36" x14ac:dyDescent="0.3">
      <c r="A148">
        <v>8</v>
      </c>
      <c r="B148" t="s">
        <v>14</v>
      </c>
      <c r="C148">
        <v>17.600000000000001</v>
      </c>
      <c r="F148" s="4"/>
      <c r="J148" s="4"/>
      <c r="L148" s="4"/>
      <c r="N148" s="3"/>
      <c r="P148" s="3"/>
      <c r="Q148" s="3"/>
      <c r="R148" s="3"/>
      <c r="T148" s="3"/>
      <c r="AB148" s="3"/>
      <c r="AC148" s="4"/>
      <c r="AD148" s="4"/>
      <c r="AE148" s="4"/>
      <c r="AF148" s="4"/>
      <c r="AG148" s="4"/>
      <c r="AH148" s="4"/>
      <c r="AI148" s="4"/>
      <c r="AJ148" s="4"/>
    </row>
    <row r="149" spans="1:36" x14ac:dyDescent="0.3">
      <c r="A149">
        <v>5</v>
      </c>
      <c r="B149" t="s">
        <v>11</v>
      </c>
      <c r="C149">
        <v>17.7</v>
      </c>
      <c r="F149" s="4"/>
      <c r="J149" s="4"/>
      <c r="L149" s="4"/>
      <c r="M149" s="3"/>
      <c r="N149" s="3"/>
      <c r="O149" s="3"/>
      <c r="P149" s="3"/>
      <c r="Q149" s="3"/>
      <c r="R149" s="3"/>
      <c r="S149" s="3"/>
      <c r="T149" s="3"/>
      <c r="U149" s="3"/>
      <c r="AC149" s="4"/>
      <c r="AD149" s="4"/>
      <c r="AE149" s="4"/>
      <c r="AF149" s="4"/>
      <c r="AG149" s="4"/>
      <c r="AH149" s="4"/>
      <c r="AI149" s="4"/>
      <c r="AJ149" s="4"/>
    </row>
    <row r="150" spans="1:36" x14ac:dyDescent="0.3">
      <c r="A150">
        <v>5</v>
      </c>
      <c r="B150" t="s">
        <v>12</v>
      </c>
      <c r="C150">
        <v>18.100000000000001</v>
      </c>
      <c r="D150">
        <v>17.43</v>
      </c>
      <c r="E150">
        <v>11.75</v>
      </c>
      <c r="F150" s="4">
        <f t="shared" si="34"/>
        <v>5.68</v>
      </c>
      <c r="G150">
        <v>7800</v>
      </c>
      <c r="H150">
        <v>3.08</v>
      </c>
      <c r="I150">
        <v>2.88</v>
      </c>
      <c r="J150" s="4">
        <f t="shared" si="35"/>
        <v>2.98</v>
      </c>
      <c r="L150" s="4">
        <f t="shared" si="36"/>
        <v>6.5861216205109496</v>
      </c>
      <c r="M150" s="3"/>
      <c r="N150">
        <v>2.3074396E-2</v>
      </c>
      <c r="O150" s="3"/>
      <c r="P150">
        <v>1.8988062E-2</v>
      </c>
      <c r="Q150" s="3"/>
      <c r="R150">
        <v>2.8989620000000001E-2</v>
      </c>
      <c r="S150" s="3"/>
      <c r="T150">
        <v>3.0258235000000001E-2</v>
      </c>
      <c r="U150" s="3"/>
      <c r="V150">
        <v>2.6506920000000001E-3</v>
      </c>
      <c r="X150">
        <v>1.3808900000000001E-4</v>
      </c>
      <c r="Z150">
        <v>1.87095E-4</v>
      </c>
      <c r="AB150">
        <v>6.6806199999999997E-5</v>
      </c>
      <c r="AC150" s="4"/>
      <c r="AD150" s="4">
        <f t="shared" ref="AD150:AD163" si="41">(1-V150/N150)*100</f>
        <v>88.512410032314605</v>
      </c>
      <c r="AE150" s="4"/>
      <c r="AF150" s="4">
        <f t="shared" ref="AF150:AF163" si="42">(1-X150/P150)*100</f>
        <v>99.272758852377876</v>
      </c>
      <c r="AG150" s="4"/>
      <c r="AH150" s="4">
        <f t="shared" ref="AH150:AH163" si="43">(1-Z150/R150)*100</f>
        <v>99.354613823844545</v>
      </c>
      <c r="AI150" s="4"/>
      <c r="AJ150" s="4">
        <f t="shared" ref="AJ150:AJ163" si="44">(1-AB150/T150)*100</f>
        <v>99.779213162962094</v>
      </c>
    </row>
    <row r="151" spans="1:36" x14ac:dyDescent="0.3">
      <c r="A151">
        <v>5</v>
      </c>
      <c r="B151" t="s">
        <v>13</v>
      </c>
      <c r="C151">
        <v>17.8</v>
      </c>
      <c r="D151">
        <v>17.39</v>
      </c>
      <c r="E151">
        <v>11.75</v>
      </c>
      <c r="F151" s="4">
        <f t="shared" si="34"/>
        <v>5.6400000000000006</v>
      </c>
      <c r="G151">
        <v>7800</v>
      </c>
      <c r="H151">
        <v>3.08</v>
      </c>
      <c r="I151">
        <v>2.88</v>
      </c>
      <c r="J151" s="4">
        <f t="shared" si="35"/>
        <v>2.98</v>
      </c>
      <c r="L151" s="4">
        <f t="shared" si="36"/>
        <v>6.6499608275462885</v>
      </c>
      <c r="M151" s="3"/>
      <c r="N151">
        <v>2.3074396E-2</v>
      </c>
      <c r="O151" s="3"/>
      <c r="P151">
        <v>1.8988062E-2</v>
      </c>
      <c r="Q151" s="3"/>
      <c r="R151">
        <v>2.8989620000000001E-2</v>
      </c>
      <c r="S151" s="3"/>
      <c r="T151">
        <v>3.0258235000000001E-2</v>
      </c>
      <c r="U151" s="3"/>
      <c r="V151">
        <v>2.4690150000000002E-3</v>
      </c>
      <c r="X151">
        <v>2.6832899999999999E-5</v>
      </c>
      <c r="Z151">
        <v>1.0349299999999999E-5</v>
      </c>
      <c r="AB151">
        <v>2.72392E-6</v>
      </c>
      <c r="AC151" s="4"/>
      <c r="AD151" s="4">
        <f t="shared" si="41"/>
        <v>89.299763252741258</v>
      </c>
      <c r="AE151" s="4"/>
      <c r="AF151" s="4">
        <f t="shared" si="42"/>
        <v>99.858685420344642</v>
      </c>
      <c r="AG151" s="4"/>
      <c r="AH151" s="4">
        <f t="shared" si="43"/>
        <v>99.964299980475772</v>
      </c>
      <c r="AI151" s="4"/>
      <c r="AJ151" s="4">
        <f t="shared" si="44"/>
        <v>99.990997756478521</v>
      </c>
    </row>
    <row r="152" spans="1:36" x14ac:dyDescent="0.3">
      <c r="A152">
        <v>5</v>
      </c>
      <c r="B152" t="s">
        <v>14</v>
      </c>
      <c r="C152">
        <v>17.600000000000001</v>
      </c>
      <c r="D152">
        <v>17.93</v>
      </c>
      <c r="E152">
        <v>11.75</v>
      </c>
      <c r="F152" s="4">
        <f t="shared" si="34"/>
        <v>6.18</v>
      </c>
      <c r="G152">
        <v>7800</v>
      </c>
      <c r="H152">
        <v>3.08</v>
      </c>
      <c r="I152">
        <v>2.88</v>
      </c>
      <c r="J152" s="4">
        <f t="shared" si="35"/>
        <v>2.98</v>
      </c>
      <c r="L152" s="4">
        <f t="shared" si="36"/>
        <v>7.3694621501591886</v>
      </c>
      <c r="M152" s="3"/>
      <c r="N152">
        <v>2.3074396E-2</v>
      </c>
      <c r="O152" s="3"/>
      <c r="P152">
        <v>1.8988062E-2</v>
      </c>
      <c r="Q152" s="3"/>
      <c r="R152">
        <v>2.8989620000000001E-2</v>
      </c>
      <c r="S152" s="3"/>
      <c r="T152">
        <v>3.0258235000000001E-2</v>
      </c>
      <c r="U152" s="3"/>
      <c r="V152">
        <v>2.613635E-3</v>
      </c>
      <c r="X152">
        <v>1.3881500000000001E-4</v>
      </c>
      <c r="Z152">
        <v>1.82072E-4</v>
      </c>
      <c r="AB152">
        <v>1.12046E-4</v>
      </c>
      <c r="AC152" s="4"/>
      <c r="AD152" s="4">
        <f t="shared" si="41"/>
        <v>88.673007952190815</v>
      </c>
      <c r="AE152" s="4"/>
      <c r="AF152" s="4">
        <f t="shared" si="42"/>
        <v>99.26893539740918</v>
      </c>
      <c r="AG152" s="4"/>
      <c r="AH152" s="4">
        <f t="shared" si="43"/>
        <v>99.371940715331903</v>
      </c>
      <c r="AI152" s="4"/>
      <c r="AJ152" s="4">
        <f t="shared" si="44"/>
        <v>99.62970080706954</v>
      </c>
    </row>
    <row r="153" spans="1:36" x14ac:dyDescent="0.3">
      <c r="A153">
        <v>6</v>
      </c>
      <c r="B153" t="s">
        <v>11</v>
      </c>
      <c r="C153">
        <v>17.7</v>
      </c>
      <c r="D153">
        <v>16.95</v>
      </c>
      <c r="E153">
        <v>11.78</v>
      </c>
      <c r="F153" s="4">
        <f t="shared" si="34"/>
        <v>5.17</v>
      </c>
      <c r="G153">
        <v>7800</v>
      </c>
      <c r="H153">
        <v>3.08</v>
      </c>
      <c r="I153">
        <v>2.88</v>
      </c>
      <c r="J153" s="4">
        <f t="shared" si="35"/>
        <v>2.98</v>
      </c>
      <c r="L153" s="4">
        <f t="shared" si="36"/>
        <v>6.1302369587267576</v>
      </c>
      <c r="M153" s="3"/>
      <c r="N153">
        <v>2.3074396E-2</v>
      </c>
      <c r="O153" s="3"/>
      <c r="P153">
        <v>1.8988062E-2</v>
      </c>
      <c r="Q153" s="3"/>
      <c r="R153">
        <v>2.8989620000000001E-2</v>
      </c>
      <c r="S153" s="3"/>
      <c r="T153">
        <v>3.0258235000000001E-2</v>
      </c>
      <c r="U153" s="3"/>
      <c r="V153">
        <v>2.6096240000000001E-3</v>
      </c>
      <c r="X153">
        <v>4.0993099999999999E-4</v>
      </c>
      <c r="Z153">
        <v>6.3310999999999999E-4</v>
      </c>
      <c r="AB153">
        <v>4.3580700000000002E-4</v>
      </c>
      <c r="AC153" s="4"/>
      <c r="AD153" s="4">
        <f t="shared" si="41"/>
        <v>88.690390855734648</v>
      </c>
      <c r="AE153" s="4"/>
      <c r="AF153" s="4">
        <f t="shared" si="42"/>
        <v>97.841111957607893</v>
      </c>
      <c r="AG153" s="4"/>
      <c r="AH153" s="4">
        <f t="shared" si="43"/>
        <v>97.816080376355401</v>
      </c>
      <c r="AI153" s="4"/>
      <c r="AJ153" s="4">
        <f t="shared" si="44"/>
        <v>98.559707795249778</v>
      </c>
    </row>
    <row r="154" spans="1:36" x14ac:dyDescent="0.3">
      <c r="A154">
        <v>6</v>
      </c>
      <c r="B154" t="s">
        <v>12</v>
      </c>
      <c r="C154">
        <v>18</v>
      </c>
      <c r="D154">
        <v>16.37</v>
      </c>
      <c r="E154">
        <v>11.72</v>
      </c>
      <c r="F154" s="4">
        <f t="shared" si="34"/>
        <v>4.6500000000000004</v>
      </c>
      <c r="G154">
        <v>7800</v>
      </c>
      <c r="H154">
        <v>3.08</v>
      </c>
      <c r="I154">
        <v>2.88</v>
      </c>
      <c r="J154" s="4">
        <f t="shared" si="35"/>
        <v>2.98</v>
      </c>
      <c r="L154" s="4">
        <f t="shared" si="36"/>
        <v>5.4217617976359964</v>
      </c>
      <c r="M154" s="3"/>
      <c r="N154">
        <v>2.3074396E-2</v>
      </c>
      <c r="O154" s="3"/>
      <c r="P154">
        <v>1.8988062E-2</v>
      </c>
      <c r="Q154" s="3"/>
      <c r="R154">
        <v>2.8989620000000001E-2</v>
      </c>
      <c r="S154" s="3"/>
      <c r="T154">
        <v>3.0258235000000001E-2</v>
      </c>
      <c r="U154" s="3"/>
      <c r="V154">
        <v>2.577466E-3</v>
      </c>
      <c r="X154">
        <v>2.6911699999999998E-4</v>
      </c>
      <c r="Z154">
        <v>4.36284E-4</v>
      </c>
      <c r="AB154">
        <v>3.79513E-4</v>
      </c>
      <c r="AC154" s="4"/>
      <c r="AD154" s="4">
        <f t="shared" si="41"/>
        <v>88.829757450639221</v>
      </c>
      <c r="AE154" s="4"/>
      <c r="AF154" s="4">
        <f t="shared" si="42"/>
        <v>98.582704227529902</v>
      </c>
      <c r="AG154" s="4"/>
      <c r="AH154" s="4">
        <f t="shared" si="43"/>
        <v>98.495033739662674</v>
      </c>
      <c r="AI154" s="4"/>
      <c r="AJ154" s="4">
        <f t="shared" si="44"/>
        <v>98.745753015666651</v>
      </c>
    </row>
    <row r="155" spans="1:36" x14ac:dyDescent="0.3">
      <c r="A155">
        <v>6</v>
      </c>
      <c r="B155" t="s">
        <v>13</v>
      </c>
      <c r="C155">
        <v>17.600000000000001</v>
      </c>
      <c r="D155">
        <v>15.98</v>
      </c>
      <c r="E155">
        <v>11.7</v>
      </c>
      <c r="F155" s="4">
        <f t="shared" si="34"/>
        <v>4.2800000000000011</v>
      </c>
      <c r="G155">
        <v>7800</v>
      </c>
      <c r="H155">
        <v>3.08</v>
      </c>
      <c r="I155">
        <v>2.88</v>
      </c>
      <c r="J155" s="4">
        <f t="shared" si="35"/>
        <v>2.98</v>
      </c>
      <c r="L155" s="4">
        <f t="shared" si="36"/>
        <v>5.1037699033464952</v>
      </c>
      <c r="M155" s="3"/>
      <c r="N155">
        <v>2.3074396E-2</v>
      </c>
      <c r="O155" s="3"/>
      <c r="P155">
        <v>1.8988062E-2</v>
      </c>
      <c r="Q155" s="3"/>
      <c r="R155">
        <v>2.8989620000000001E-2</v>
      </c>
      <c r="S155" s="3"/>
      <c r="T155">
        <v>3.0258235000000001E-2</v>
      </c>
      <c r="U155" s="3"/>
      <c r="V155">
        <v>2.853277E-3</v>
      </c>
      <c r="X155">
        <v>3.7329300000000002E-4</v>
      </c>
      <c r="Z155">
        <v>5.53234E-4</v>
      </c>
      <c r="AB155">
        <v>2.7395499999999999E-4</v>
      </c>
      <c r="AC155" s="4"/>
      <c r="AD155" s="4">
        <f t="shared" si="41"/>
        <v>87.634445556018022</v>
      </c>
      <c r="AE155" s="4"/>
      <c r="AF155" s="4">
        <f t="shared" si="42"/>
        <v>98.034064771855071</v>
      </c>
      <c r="AG155" s="4"/>
      <c r="AH155" s="4">
        <f t="shared" si="43"/>
        <v>98.09161348096319</v>
      </c>
      <c r="AI155" s="4"/>
      <c r="AJ155" s="4">
        <f t="shared" si="44"/>
        <v>99.094610111924908</v>
      </c>
    </row>
    <row r="156" spans="1:36" x14ac:dyDescent="0.3">
      <c r="A156">
        <v>6</v>
      </c>
      <c r="B156" t="s">
        <v>14</v>
      </c>
      <c r="C156">
        <v>17.7</v>
      </c>
      <c r="D156">
        <v>16.39</v>
      </c>
      <c r="E156">
        <v>11.79</v>
      </c>
      <c r="F156" s="4">
        <f t="shared" si="34"/>
        <v>4.6000000000000014</v>
      </c>
      <c r="G156">
        <v>7800</v>
      </c>
      <c r="H156">
        <v>3.08</v>
      </c>
      <c r="I156">
        <v>2.88</v>
      </c>
      <c r="J156" s="4">
        <f t="shared" si="35"/>
        <v>2.98</v>
      </c>
      <c r="L156" s="4">
        <f t="shared" si="36"/>
        <v>5.4543694410334798</v>
      </c>
      <c r="M156" s="3"/>
      <c r="N156">
        <v>2.3074396E-2</v>
      </c>
      <c r="O156" s="3"/>
      <c r="P156">
        <v>1.8988062E-2</v>
      </c>
      <c r="Q156" s="3"/>
      <c r="R156">
        <v>2.8989620000000001E-2</v>
      </c>
      <c r="S156" s="3"/>
      <c r="T156">
        <v>3.0258235000000001E-2</v>
      </c>
      <c r="U156" s="3"/>
      <c r="V156">
        <v>2.7749150000000002E-3</v>
      </c>
      <c r="X156">
        <v>2.4887999999999999E-4</v>
      </c>
      <c r="Z156">
        <v>3.4913000000000001E-4</v>
      </c>
      <c r="AB156">
        <v>2.70516E-4</v>
      </c>
      <c r="AC156" s="4"/>
      <c r="AD156" s="4">
        <f t="shared" si="41"/>
        <v>87.974051411789929</v>
      </c>
      <c r="AE156" s="4"/>
      <c r="AF156" s="4">
        <f t="shared" si="42"/>
        <v>98.689281718165873</v>
      </c>
      <c r="AG156" s="4"/>
      <c r="AH156" s="4">
        <f t="shared" si="43"/>
        <v>98.795672382045709</v>
      </c>
      <c r="AI156" s="4"/>
      <c r="AJ156" s="4">
        <f t="shared" si="44"/>
        <v>99.10597561291992</v>
      </c>
    </row>
    <row r="157" spans="1:36" x14ac:dyDescent="0.3">
      <c r="A157">
        <v>7</v>
      </c>
      <c r="B157" t="s">
        <v>11</v>
      </c>
      <c r="C157">
        <v>17.8</v>
      </c>
      <c r="D157">
        <v>15.35</v>
      </c>
      <c r="E157">
        <v>11.77</v>
      </c>
      <c r="F157" s="4">
        <f t="shared" si="34"/>
        <v>3.58</v>
      </c>
      <c r="G157">
        <v>7800</v>
      </c>
      <c r="H157">
        <v>3.08</v>
      </c>
      <c r="I157">
        <v>2.88</v>
      </c>
      <c r="J157" s="4">
        <f t="shared" si="35"/>
        <v>2.98</v>
      </c>
      <c r="L157" s="4">
        <f t="shared" si="36"/>
        <v>4.2210744259956936</v>
      </c>
      <c r="M157" s="3"/>
      <c r="N157">
        <v>2.3074396E-2</v>
      </c>
      <c r="O157" s="3"/>
      <c r="P157">
        <v>1.8988062E-2</v>
      </c>
      <c r="Q157" s="3"/>
      <c r="R157">
        <v>2.8989620000000001E-2</v>
      </c>
      <c r="S157" s="3"/>
      <c r="T157">
        <v>3.0258235000000001E-2</v>
      </c>
      <c r="U157" s="3"/>
      <c r="V157">
        <v>3.1428089999999999E-3</v>
      </c>
      <c r="X157">
        <v>5.0155700000000002E-4</v>
      </c>
      <c r="Z157">
        <v>7.6421699999999998E-4</v>
      </c>
      <c r="AB157">
        <v>4.6181899999999998E-4</v>
      </c>
      <c r="AC157" s="4"/>
      <c r="AD157" s="4">
        <f t="shared" si="41"/>
        <v>86.379669483006182</v>
      </c>
      <c r="AE157" s="4"/>
      <c r="AF157" s="4">
        <f t="shared" si="42"/>
        <v>97.358566661516065</v>
      </c>
      <c r="AG157" s="4"/>
      <c r="AH157" s="4">
        <f t="shared" si="43"/>
        <v>97.363825396814448</v>
      </c>
      <c r="AI157" s="4"/>
      <c r="AJ157" s="4">
        <f t="shared" si="44"/>
        <v>98.473741115435189</v>
      </c>
    </row>
    <row r="158" spans="1:36" x14ac:dyDescent="0.3">
      <c r="A158">
        <v>7</v>
      </c>
      <c r="B158" t="s">
        <v>12</v>
      </c>
      <c r="C158">
        <v>17.600000000000001</v>
      </c>
      <c r="D158">
        <v>15.34</v>
      </c>
      <c r="E158">
        <v>11.81</v>
      </c>
      <c r="F158" s="4">
        <f t="shared" si="34"/>
        <v>3.5299999999999994</v>
      </c>
      <c r="G158">
        <v>7800</v>
      </c>
      <c r="H158">
        <v>3.08</v>
      </c>
      <c r="I158">
        <v>2.88</v>
      </c>
      <c r="J158" s="4">
        <f t="shared" si="35"/>
        <v>2.98</v>
      </c>
      <c r="L158" s="4">
        <f t="shared" si="36"/>
        <v>4.2094177006572702</v>
      </c>
      <c r="M158" s="3"/>
      <c r="N158">
        <v>2.3074396E-2</v>
      </c>
      <c r="O158" s="3"/>
      <c r="P158">
        <v>1.8988062E-2</v>
      </c>
      <c r="Q158" s="3"/>
      <c r="R158">
        <v>2.8989620000000001E-2</v>
      </c>
      <c r="S158" s="3"/>
      <c r="T158">
        <v>3.0258235000000001E-2</v>
      </c>
      <c r="U158" s="3"/>
      <c r="V158">
        <v>2.8092920000000001E-3</v>
      </c>
      <c r="X158">
        <v>3.6012799999999998E-4</v>
      </c>
      <c r="Z158">
        <v>5.66063E-4</v>
      </c>
      <c r="AB158">
        <v>3.2650600000000001E-4</v>
      </c>
      <c r="AC158" s="4"/>
      <c r="AD158" s="4">
        <f t="shared" si="41"/>
        <v>87.825068097123761</v>
      </c>
      <c r="AE158" s="4"/>
      <c r="AF158" s="4">
        <f t="shared" si="42"/>
        <v>98.103397808580993</v>
      </c>
      <c r="AG158" s="4"/>
      <c r="AH158" s="4">
        <f t="shared" si="43"/>
        <v>98.047359710130735</v>
      </c>
      <c r="AI158" s="4"/>
      <c r="AJ158" s="4">
        <f t="shared" si="44"/>
        <v>98.920935077673903</v>
      </c>
    </row>
    <row r="159" spans="1:36" x14ac:dyDescent="0.3">
      <c r="A159">
        <v>7</v>
      </c>
      <c r="B159" t="s">
        <v>13</v>
      </c>
      <c r="C159">
        <v>18.2</v>
      </c>
      <c r="D159">
        <v>15</v>
      </c>
      <c r="E159">
        <v>11.71</v>
      </c>
      <c r="F159" s="4">
        <f t="shared" si="34"/>
        <v>3.2899999999999991</v>
      </c>
      <c r="G159">
        <v>7800</v>
      </c>
      <c r="H159">
        <v>3.08</v>
      </c>
      <c r="I159">
        <v>2.88</v>
      </c>
      <c r="J159" s="4">
        <f t="shared" si="35"/>
        <v>2.98</v>
      </c>
      <c r="L159" s="4">
        <f t="shared" si="36"/>
        <v>3.7938879080232022</v>
      </c>
      <c r="M159" s="3"/>
      <c r="N159">
        <v>2.3074396E-2</v>
      </c>
      <c r="O159" s="3"/>
      <c r="P159">
        <v>1.8988062E-2</v>
      </c>
      <c r="Q159" s="3"/>
      <c r="R159">
        <v>2.8989620000000001E-2</v>
      </c>
      <c r="S159" s="3"/>
      <c r="T159">
        <v>3.0258235000000001E-2</v>
      </c>
      <c r="U159" s="3"/>
      <c r="V159">
        <v>3.180179E-3</v>
      </c>
      <c r="X159">
        <v>5.3100399999999996E-4</v>
      </c>
      <c r="Z159">
        <v>8.0779599999999995E-4</v>
      </c>
      <c r="AB159">
        <v>4.22278E-4</v>
      </c>
      <c r="AC159" s="4"/>
      <c r="AD159" s="4">
        <f t="shared" si="41"/>
        <v>86.217715081252834</v>
      </c>
      <c r="AE159" s="4"/>
      <c r="AF159" s="4">
        <f t="shared" si="42"/>
        <v>97.203485010739911</v>
      </c>
      <c r="AG159" s="4"/>
      <c r="AH159" s="4">
        <f t="shared" si="43"/>
        <v>97.213499176601843</v>
      </c>
      <c r="AI159" s="4"/>
      <c r="AJ159" s="4">
        <f t="shared" si="44"/>
        <v>98.604419590237171</v>
      </c>
    </row>
    <row r="160" spans="1:36" x14ac:dyDescent="0.3">
      <c r="A160">
        <v>7</v>
      </c>
      <c r="B160" t="s">
        <v>14</v>
      </c>
      <c r="C160">
        <v>17.899999999999999</v>
      </c>
      <c r="D160">
        <v>15.32</v>
      </c>
      <c r="E160">
        <v>11.77</v>
      </c>
      <c r="F160" s="4">
        <f t="shared" si="34"/>
        <v>3.5500000000000007</v>
      </c>
      <c r="G160">
        <v>7800</v>
      </c>
      <c r="H160">
        <v>3.08</v>
      </c>
      <c r="I160">
        <v>2.88</v>
      </c>
      <c r="J160" s="4">
        <f t="shared" si="35"/>
        <v>2.98</v>
      </c>
      <c r="L160" s="4">
        <f t="shared" si="36"/>
        <v>4.1623184822363211</v>
      </c>
      <c r="M160" s="3"/>
      <c r="N160">
        <v>2.3074396E-2</v>
      </c>
      <c r="O160" s="3"/>
      <c r="P160">
        <v>1.8988062E-2</v>
      </c>
      <c r="Q160" s="3"/>
      <c r="R160">
        <v>2.8989620000000001E-2</v>
      </c>
      <c r="S160" s="3"/>
      <c r="T160">
        <v>3.0258235000000001E-2</v>
      </c>
      <c r="U160" s="3"/>
      <c r="V160">
        <v>3.3040370000000001E-3</v>
      </c>
      <c r="X160">
        <v>6.5708100000000001E-4</v>
      </c>
      <c r="Z160">
        <v>1.018946E-3</v>
      </c>
      <c r="AB160">
        <v>8.49927E-4</v>
      </c>
      <c r="AC160" s="4"/>
      <c r="AD160" s="4">
        <f t="shared" si="41"/>
        <v>85.680938300616845</v>
      </c>
      <c r="AE160" s="4"/>
      <c r="AF160" s="4">
        <f t="shared" si="42"/>
        <v>96.539504663509106</v>
      </c>
      <c r="AG160" s="4"/>
      <c r="AH160" s="4">
        <f t="shared" si="43"/>
        <v>96.485135024191422</v>
      </c>
      <c r="AI160" s="4"/>
      <c r="AJ160" s="4">
        <f t="shared" si="44"/>
        <v>97.191088640827857</v>
      </c>
    </row>
    <row r="161" spans="1:36" x14ac:dyDescent="0.3">
      <c r="A161">
        <v>8</v>
      </c>
      <c r="B161" t="s">
        <v>11</v>
      </c>
      <c r="C161">
        <v>18.100000000000001</v>
      </c>
      <c r="D161">
        <v>16.14</v>
      </c>
      <c r="E161">
        <v>12.36</v>
      </c>
      <c r="F161" s="4">
        <f t="shared" si="34"/>
        <v>3.7800000000000011</v>
      </c>
      <c r="G161">
        <v>7800</v>
      </c>
      <c r="H161">
        <v>3.08</v>
      </c>
      <c r="I161">
        <v>2.88</v>
      </c>
      <c r="J161" s="4">
        <f t="shared" si="35"/>
        <v>2.98</v>
      </c>
      <c r="L161" s="4">
        <f t="shared" si="36"/>
        <v>4.3830175573118666</v>
      </c>
      <c r="M161" s="3"/>
      <c r="N161">
        <v>2.3074396E-2</v>
      </c>
      <c r="O161" s="3"/>
      <c r="P161">
        <v>1.8988062E-2</v>
      </c>
      <c r="Q161" s="3"/>
      <c r="R161">
        <v>2.8989620000000001E-2</v>
      </c>
      <c r="S161" s="3"/>
      <c r="T161">
        <v>3.0258235000000001E-2</v>
      </c>
      <c r="U161" s="3"/>
      <c r="V161">
        <v>3.0220070000000002E-3</v>
      </c>
      <c r="X161">
        <v>5.32239E-4</v>
      </c>
      <c r="Z161">
        <v>8.5387799999999997E-4</v>
      </c>
      <c r="AB161">
        <v>5.3125299999999998E-4</v>
      </c>
      <c r="AC161" s="4"/>
      <c r="AD161" s="4">
        <f t="shared" si="41"/>
        <v>86.903202146656412</v>
      </c>
      <c r="AE161" s="4"/>
      <c r="AF161" s="4">
        <f t="shared" si="42"/>
        <v>97.196980924119586</v>
      </c>
      <c r="AG161" s="4"/>
      <c r="AH161" s="4">
        <f t="shared" si="43"/>
        <v>97.054538831485203</v>
      </c>
      <c r="AI161" s="4"/>
      <c r="AJ161" s="4">
        <f t="shared" si="44"/>
        <v>98.244269700463363</v>
      </c>
    </row>
    <row r="162" spans="1:36" x14ac:dyDescent="0.3">
      <c r="A162">
        <v>8</v>
      </c>
      <c r="B162" t="s">
        <v>12</v>
      </c>
      <c r="C162">
        <v>18.100000000000001</v>
      </c>
      <c r="D162">
        <v>14.41</v>
      </c>
      <c r="E162">
        <v>11.79</v>
      </c>
      <c r="F162" s="4">
        <f t="shared" si="34"/>
        <v>2.620000000000001</v>
      </c>
      <c r="G162">
        <v>7800</v>
      </c>
      <c r="H162">
        <v>3.08</v>
      </c>
      <c r="I162">
        <v>2.88</v>
      </c>
      <c r="J162" s="4">
        <f t="shared" si="35"/>
        <v>2.98</v>
      </c>
      <c r="L162" s="4">
        <f t="shared" si="36"/>
        <v>3.0379645503061079</v>
      </c>
      <c r="M162" s="3"/>
      <c r="N162">
        <v>2.3074396E-2</v>
      </c>
      <c r="O162" s="3"/>
      <c r="P162">
        <v>1.8988062E-2</v>
      </c>
      <c r="Q162" s="3"/>
      <c r="R162">
        <v>2.8989620000000001E-2</v>
      </c>
      <c r="S162" s="3"/>
      <c r="T162">
        <v>3.0258235000000001E-2</v>
      </c>
      <c r="U162" s="3"/>
      <c r="V162">
        <v>3.3686129999999999E-3</v>
      </c>
      <c r="X162">
        <v>5.3712400000000004E-4</v>
      </c>
      <c r="Z162">
        <v>8.4645300000000005E-4</v>
      </c>
      <c r="AB162">
        <v>4.5856E-4</v>
      </c>
      <c r="AC162" s="4"/>
      <c r="AD162" s="4">
        <f t="shared" si="41"/>
        <v>85.401078320749974</v>
      </c>
      <c r="AE162" s="4"/>
      <c r="AF162" s="4">
        <f t="shared" si="42"/>
        <v>97.171254233317754</v>
      </c>
      <c r="AG162" s="4"/>
      <c r="AH162" s="4">
        <f t="shared" si="43"/>
        <v>97.080151447311138</v>
      </c>
      <c r="AI162" s="4"/>
      <c r="AJ162" s="4">
        <f t="shared" si="44"/>
        <v>98.484511737052742</v>
      </c>
    </row>
    <row r="163" spans="1:36" x14ac:dyDescent="0.3">
      <c r="A163">
        <v>8</v>
      </c>
      <c r="B163" t="s">
        <v>13</v>
      </c>
      <c r="C163">
        <v>17.899999999999999</v>
      </c>
      <c r="D163">
        <v>14.67</v>
      </c>
      <c r="E163">
        <v>11.8</v>
      </c>
      <c r="F163" s="4">
        <f t="shared" si="34"/>
        <v>2.8699999999999992</v>
      </c>
      <c r="G163">
        <v>7800</v>
      </c>
      <c r="H163">
        <v>3.08</v>
      </c>
      <c r="I163">
        <v>2.88</v>
      </c>
      <c r="J163" s="4">
        <f t="shared" si="35"/>
        <v>2.98</v>
      </c>
      <c r="L163" s="4">
        <f t="shared" si="36"/>
        <v>3.3650293081741518</v>
      </c>
      <c r="M163" s="3"/>
      <c r="N163">
        <v>2.3074396E-2</v>
      </c>
      <c r="O163" s="3"/>
      <c r="P163">
        <v>1.8988062E-2</v>
      </c>
      <c r="Q163" s="3"/>
      <c r="R163">
        <v>2.8989620000000001E-2</v>
      </c>
      <c r="S163" s="3"/>
      <c r="T163">
        <v>3.0258235000000001E-2</v>
      </c>
      <c r="U163" s="3"/>
      <c r="V163">
        <v>3.0380950000000002E-3</v>
      </c>
      <c r="X163">
        <v>3.7528399999999998E-4</v>
      </c>
      <c r="Z163">
        <v>5.4405000000000002E-4</v>
      </c>
      <c r="AB163">
        <v>3.5506099999999999E-4</v>
      </c>
      <c r="AC163" s="4"/>
      <c r="AD163" s="4">
        <f t="shared" si="41"/>
        <v>86.833479844932882</v>
      </c>
      <c r="AE163" s="4"/>
      <c r="AF163" s="4">
        <f t="shared" si="42"/>
        <v>98.023579236259067</v>
      </c>
      <c r="AG163" s="4"/>
      <c r="AH163" s="4">
        <f t="shared" si="43"/>
        <v>98.123293785844723</v>
      </c>
      <c r="AI163" s="4"/>
      <c r="AJ163" s="4">
        <f t="shared" si="44"/>
        <v>98.826564074209884</v>
      </c>
    </row>
    <row r="164" spans="1:36" x14ac:dyDescent="0.3">
      <c r="A164">
        <v>8</v>
      </c>
      <c r="B164" t="s">
        <v>14</v>
      </c>
      <c r="C164">
        <v>17.600000000000001</v>
      </c>
      <c r="F164" s="4"/>
      <c r="J164" s="4"/>
      <c r="L164" s="4"/>
      <c r="M164" s="3"/>
      <c r="N164" s="3"/>
      <c r="O164" s="3"/>
      <c r="S164" s="3"/>
      <c r="AC164" s="4"/>
      <c r="AD164" s="4"/>
      <c r="AE164" s="4"/>
      <c r="AF164" s="4"/>
      <c r="AG164" s="4"/>
      <c r="AH164" s="4"/>
      <c r="AI164" s="4"/>
      <c r="AJ164" s="4"/>
    </row>
    <row r="165" spans="1:36" x14ac:dyDescent="0.3">
      <c r="Q165" s="3"/>
    </row>
    <row r="166" spans="1:36" x14ac:dyDescent="0.3">
      <c r="A166" s="2" t="s">
        <v>35</v>
      </c>
    </row>
    <row r="168" spans="1:36" x14ac:dyDescent="0.3">
      <c r="A168" t="s">
        <v>1</v>
      </c>
      <c r="B168" t="s">
        <v>36</v>
      </c>
      <c r="C168" t="s">
        <v>37</v>
      </c>
    </row>
    <row r="169" spans="1:36" x14ac:dyDescent="0.3">
      <c r="A169">
        <v>1</v>
      </c>
      <c r="B169" s="4">
        <v>311.92199545097498</v>
      </c>
      <c r="C169" s="4">
        <v>20.117841141463469</v>
      </c>
    </row>
    <row r="170" spans="1:36" x14ac:dyDescent="0.3">
      <c r="A170">
        <v>2</v>
      </c>
      <c r="B170" s="4">
        <v>236.39128723497461</v>
      </c>
      <c r="C170" s="4">
        <v>29.927703950495996</v>
      </c>
    </row>
    <row r="171" spans="1:36" x14ac:dyDescent="0.3">
      <c r="A171">
        <v>3</v>
      </c>
      <c r="B171" s="4">
        <v>182.27623978105129</v>
      </c>
      <c r="C171" s="4">
        <v>7.997382425537265</v>
      </c>
    </row>
    <row r="172" spans="1:36" x14ac:dyDescent="0.3">
      <c r="A172">
        <v>4</v>
      </c>
      <c r="B172" s="4">
        <v>145.67423971084975</v>
      </c>
      <c r="C172" s="4">
        <v>3.4994428580883588</v>
      </c>
    </row>
    <row r="173" spans="1:36" x14ac:dyDescent="0.3">
      <c r="A173">
        <v>5</v>
      </c>
      <c r="B173" s="4">
        <v>116.60000801527889</v>
      </c>
      <c r="C173" s="4">
        <v>9.5110545580506187</v>
      </c>
    </row>
    <row r="174" spans="1:36" x14ac:dyDescent="0.3">
      <c r="A174">
        <v>6</v>
      </c>
      <c r="B174" s="4">
        <v>122.8035095529913</v>
      </c>
      <c r="C174" s="4">
        <v>7.5015969700069416</v>
      </c>
    </row>
    <row r="175" spans="1:36" x14ac:dyDescent="0.3">
      <c r="A175">
        <v>7</v>
      </c>
      <c r="B175" s="4">
        <v>126.74736965971502</v>
      </c>
      <c r="C175" s="4">
        <v>30.088995705839899</v>
      </c>
    </row>
    <row r="176" spans="1:36" x14ac:dyDescent="0.3">
      <c r="A176">
        <v>8</v>
      </c>
      <c r="B176" s="4">
        <v>138.66793470346229</v>
      </c>
      <c r="C176" s="4">
        <v>13.1574172076353</v>
      </c>
    </row>
  </sheetData>
  <mergeCells count="9">
    <mergeCell ref="M99:T99"/>
    <mergeCell ref="U99:AB99"/>
    <mergeCell ref="AC99:AJ99"/>
    <mergeCell ref="U5:AB5"/>
    <mergeCell ref="M5:T5"/>
    <mergeCell ref="AC5:AJ5"/>
    <mergeCell ref="M52:T52"/>
    <mergeCell ref="U52:AB52"/>
    <mergeCell ref="AC52:AJ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F42D3-A1E8-4D06-8385-B4C2DF32055C}">
  <dimension ref="A1:D43"/>
  <sheetViews>
    <sheetView workbookViewId="0">
      <selection activeCell="A36" sqref="A36"/>
    </sheetView>
  </sheetViews>
  <sheetFormatPr defaultRowHeight="14.4" x14ac:dyDescent="0.3"/>
  <cols>
    <col min="1" max="1" width="21" bestFit="1" customWidth="1"/>
    <col min="2" max="2" width="22" bestFit="1" customWidth="1"/>
  </cols>
  <sheetData>
    <row r="1" spans="1:4" x14ac:dyDescent="0.3">
      <c r="A1" s="1" t="s">
        <v>60</v>
      </c>
    </row>
    <row r="3" spans="1:4" x14ac:dyDescent="0.3">
      <c r="A3" t="s">
        <v>80</v>
      </c>
      <c r="B3" t="s">
        <v>38</v>
      </c>
    </row>
    <row r="4" spans="1:4" x14ac:dyDescent="0.3">
      <c r="A4">
        <v>5</v>
      </c>
      <c r="B4">
        <v>635</v>
      </c>
    </row>
    <row r="5" spans="1:4" x14ac:dyDescent="0.3">
      <c r="A5">
        <v>4</v>
      </c>
      <c r="B5">
        <v>516</v>
      </c>
    </row>
    <row r="6" spans="1:4" x14ac:dyDescent="0.3">
      <c r="A6">
        <v>3</v>
      </c>
      <c r="B6">
        <v>385</v>
      </c>
    </row>
    <row r="7" spans="1:4" x14ac:dyDescent="0.3">
      <c r="A7">
        <v>2</v>
      </c>
      <c r="B7">
        <v>259</v>
      </c>
    </row>
    <row r="8" spans="1:4" x14ac:dyDescent="0.3">
      <c r="A8">
        <v>1</v>
      </c>
      <c r="B8">
        <v>130.5</v>
      </c>
      <c r="D8" s="1"/>
    </row>
    <row r="9" spans="1:4" x14ac:dyDescent="0.3">
      <c r="A9">
        <v>0.5</v>
      </c>
      <c r="B9">
        <v>63.9</v>
      </c>
    </row>
    <row r="10" spans="1:4" x14ac:dyDescent="0.3">
      <c r="A10">
        <v>0</v>
      </c>
      <c r="B10">
        <v>0.9</v>
      </c>
    </row>
    <row r="12" spans="1:4" x14ac:dyDescent="0.3">
      <c r="A12" s="1" t="s">
        <v>61</v>
      </c>
    </row>
    <row r="14" spans="1:4" x14ac:dyDescent="0.3">
      <c r="A14" t="s">
        <v>80</v>
      </c>
      <c r="B14" t="s">
        <v>38</v>
      </c>
    </row>
    <row r="15" spans="1:4" x14ac:dyDescent="0.3">
      <c r="A15">
        <v>5</v>
      </c>
      <c r="B15">
        <v>1272</v>
      </c>
    </row>
    <row r="16" spans="1:4" x14ac:dyDescent="0.3">
      <c r="A16">
        <v>4</v>
      </c>
      <c r="B16">
        <v>1016</v>
      </c>
    </row>
    <row r="17" spans="1:2" x14ac:dyDescent="0.3">
      <c r="A17">
        <v>3</v>
      </c>
      <c r="B17">
        <v>776</v>
      </c>
    </row>
    <row r="18" spans="1:2" x14ac:dyDescent="0.3">
      <c r="A18">
        <v>2</v>
      </c>
      <c r="B18">
        <v>527</v>
      </c>
    </row>
    <row r="19" spans="1:2" x14ac:dyDescent="0.3">
      <c r="A19">
        <v>1</v>
      </c>
      <c r="B19">
        <v>275</v>
      </c>
    </row>
    <row r="20" spans="1:2" x14ac:dyDescent="0.3">
      <c r="A20">
        <v>0.5</v>
      </c>
      <c r="B20">
        <v>140.4</v>
      </c>
    </row>
    <row r="21" spans="1:2" x14ac:dyDescent="0.3">
      <c r="A21">
        <v>0</v>
      </c>
      <c r="B21">
        <v>1</v>
      </c>
    </row>
    <row r="23" spans="1:2" x14ac:dyDescent="0.3">
      <c r="A23" s="1" t="s">
        <v>62</v>
      </c>
    </row>
    <row r="25" spans="1:2" x14ac:dyDescent="0.3">
      <c r="A25" t="s">
        <v>80</v>
      </c>
      <c r="B25" t="s">
        <v>38</v>
      </c>
    </row>
    <row r="26" spans="1:2" x14ac:dyDescent="0.3">
      <c r="A26">
        <v>5</v>
      </c>
      <c r="B26">
        <v>1164</v>
      </c>
    </row>
    <row r="27" spans="1:2" x14ac:dyDescent="0.3">
      <c r="A27">
        <v>4</v>
      </c>
      <c r="B27">
        <v>895</v>
      </c>
    </row>
    <row r="28" spans="1:2" x14ac:dyDescent="0.3">
      <c r="A28">
        <v>3</v>
      </c>
      <c r="B28">
        <v>706</v>
      </c>
    </row>
    <row r="29" spans="1:2" x14ac:dyDescent="0.3">
      <c r="A29">
        <v>2</v>
      </c>
      <c r="B29">
        <v>485</v>
      </c>
    </row>
    <row r="30" spans="1:2" x14ac:dyDescent="0.3">
      <c r="A30">
        <v>1</v>
      </c>
      <c r="B30">
        <v>237</v>
      </c>
    </row>
    <row r="31" spans="1:2" x14ac:dyDescent="0.3">
      <c r="A31">
        <v>0.5</v>
      </c>
      <c r="B31">
        <v>125.5</v>
      </c>
    </row>
    <row r="32" spans="1:2" x14ac:dyDescent="0.3">
      <c r="A32">
        <v>0</v>
      </c>
      <c r="B32">
        <v>1</v>
      </c>
    </row>
    <row r="34" spans="1:2" x14ac:dyDescent="0.3">
      <c r="A34" s="1" t="s">
        <v>63</v>
      </c>
    </row>
    <row r="36" spans="1:2" x14ac:dyDescent="0.3">
      <c r="A36" t="s">
        <v>80</v>
      </c>
      <c r="B36" t="s">
        <v>38</v>
      </c>
    </row>
    <row r="37" spans="1:2" x14ac:dyDescent="0.3">
      <c r="A37">
        <v>5</v>
      </c>
      <c r="B37">
        <v>876</v>
      </c>
    </row>
    <row r="38" spans="1:2" x14ac:dyDescent="0.3">
      <c r="A38">
        <v>4</v>
      </c>
      <c r="B38">
        <v>729</v>
      </c>
    </row>
    <row r="39" spans="1:2" x14ac:dyDescent="0.3">
      <c r="A39">
        <v>3</v>
      </c>
      <c r="B39">
        <v>572</v>
      </c>
    </row>
    <row r="40" spans="1:2" x14ac:dyDescent="0.3">
      <c r="A40">
        <v>2</v>
      </c>
      <c r="B40">
        <v>404</v>
      </c>
    </row>
    <row r="41" spans="1:2" x14ac:dyDescent="0.3">
      <c r="A41">
        <v>1</v>
      </c>
      <c r="B41">
        <v>220</v>
      </c>
    </row>
    <row r="42" spans="1:2" x14ac:dyDescent="0.3">
      <c r="A42">
        <v>0.5</v>
      </c>
      <c r="B42">
        <v>115</v>
      </c>
    </row>
    <row r="43" spans="1:2" x14ac:dyDescent="0.3">
      <c r="A43">
        <v>0</v>
      </c>
      <c r="B43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D942F-9E70-40BA-91ED-D6BEA67D2E84}">
  <dimension ref="A1:S112"/>
  <sheetViews>
    <sheetView zoomScaleNormal="100" workbookViewId="0"/>
  </sheetViews>
  <sheetFormatPr defaultRowHeight="14.4" x14ac:dyDescent="0.3"/>
  <cols>
    <col min="1" max="1" width="9.77734375" bestFit="1" customWidth="1"/>
    <col min="2" max="2" width="12.21875" bestFit="1" customWidth="1"/>
    <col min="3" max="3" width="24.33203125" bestFit="1" customWidth="1"/>
    <col min="4" max="4" width="10.44140625" bestFit="1" customWidth="1"/>
    <col min="5" max="5" width="11.88671875" bestFit="1" customWidth="1"/>
    <col min="6" max="6" width="14.21875" bestFit="1" customWidth="1"/>
    <col min="7" max="7" width="7.5546875" bestFit="1" customWidth="1"/>
    <col min="8" max="8" width="16.77734375" bestFit="1" customWidth="1"/>
    <col min="9" max="9" width="21.109375" bestFit="1" customWidth="1"/>
    <col min="10" max="10" width="26.44140625" bestFit="1" customWidth="1"/>
    <col min="11" max="11" width="4.88671875" bestFit="1" customWidth="1"/>
    <col min="12" max="12" width="9.109375" bestFit="1" customWidth="1"/>
    <col min="13" max="13" width="8.88671875" bestFit="1" customWidth="1"/>
    <col min="14" max="14" width="9" bestFit="1" customWidth="1"/>
    <col min="15" max="15" width="9.109375" bestFit="1" customWidth="1"/>
    <col min="16" max="16" width="9" bestFit="1" customWidth="1"/>
    <col min="18" max="18" width="13.109375" bestFit="1" customWidth="1"/>
    <col min="19" max="19" width="12.21875" bestFit="1" customWidth="1"/>
  </cols>
  <sheetData>
    <row r="1" spans="1:19" x14ac:dyDescent="0.3">
      <c r="A1" s="1" t="s">
        <v>0</v>
      </c>
    </row>
    <row r="3" spans="1:19" x14ac:dyDescent="0.3">
      <c r="A3" s="2" t="s">
        <v>16</v>
      </c>
    </row>
    <row r="5" spans="1:19" x14ac:dyDescent="0.3">
      <c r="K5" s="7" t="s">
        <v>38</v>
      </c>
      <c r="L5" s="7"/>
      <c r="M5" s="7"/>
      <c r="N5" s="7" t="s">
        <v>39</v>
      </c>
      <c r="O5" s="7"/>
      <c r="P5" s="7"/>
    </row>
    <row r="6" spans="1:19" x14ac:dyDescent="0.3">
      <c r="A6" t="s">
        <v>1</v>
      </c>
      <c r="B6" t="s">
        <v>2</v>
      </c>
      <c r="C6" t="s">
        <v>3</v>
      </c>
      <c r="D6" t="s">
        <v>6</v>
      </c>
      <c r="E6" t="s">
        <v>5</v>
      </c>
      <c r="F6" t="s">
        <v>4</v>
      </c>
      <c r="G6" t="s">
        <v>7</v>
      </c>
      <c r="H6" t="s">
        <v>10</v>
      </c>
      <c r="I6" t="s">
        <v>9</v>
      </c>
      <c r="J6" t="s">
        <v>8</v>
      </c>
      <c r="K6" t="s">
        <v>40</v>
      </c>
      <c r="L6" t="s">
        <v>41</v>
      </c>
      <c r="M6" t="s">
        <v>42</v>
      </c>
      <c r="N6" t="s">
        <v>40</v>
      </c>
      <c r="O6" t="s">
        <v>41</v>
      </c>
      <c r="P6" t="s">
        <v>42</v>
      </c>
      <c r="R6" t="s">
        <v>23</v>
      </c>
      <c r="S6" t="s">
        <v>34</v>
      </c>
    </row>
    <row r="7" spans="1:19" x14ac:dyDescent="0.3">
      <c r="A7">
        <v>8</v>
      </c>
      <c r="B7" t="s">
        <v>11</v>
      </c>
      <c r="C7">
        <v>16.600000000000001</v>
      </c>
      <c r="D7">
        <v>36.76</v>
      </c>
      <c r="E7">
        <v>11.8</v>
      </c>
      <c r="F7">
        <f>D7-E7</f>
        <v>24.959999999999997</v>
      </c>
      <c r="G7">
        <v>6112</v>
      </c>
      <c r="H7">
        <v>3.04</v>
      </c>
      <c r="I7">
        <v>2.7</v>
      </c>
      <c r="J7">
        <f>(H7+I7)/2</f>
        <v>2.87</v>
      </c>
      <c r="K7">
        <v>597</v>
      </c>
      <c r="L7">
        <v>614</v>
      </c>
      <c r="M7">
        <v>423</v>
      </c>
      <c r="N7" s="4">
        <f>(K7-1)*0.007825</f>
        <v>4.6637000000000004</v>
      </c>
      <c r="O7" s="4">
        <f t="shared" ref="O7:P7" si="0">(L7-1)*0.007825</f>
        <v>4.7967250000000003</v>
      </c>
      <c r="P7" s="4">
        <f t="shared" si="0"/>
        <v>3.3021500000000001</v>
      </c>
      <c r="R7" s="4">
        <f>F7/1000/PI()/0.0007/C7*100/G7*60*60</f>
        <v>40.272420740737843</v>
      </c>
      <c r="S7" s="4">
        <f>(1-2*P7/(N7+O7))*100</f>
        <v>30.19023986765923</v>
      </c>
    </row>
    <row r="8" spans="1:19" x14ac:dyDescent="0.3">
      <c r="A8">
        <v>8</v>
      </c>
      <c r="B8" t="s">
        <v>12</v>
      </c>
      <c r="C8">
        <v>16.100000000000001</v>
      </c>
      <c r="D8">
        <v>39.049999999999997</v>
      </c>
      <c r="E8">
        <v>11.75</v>
      </c>
      <c r="F8">
        <f t="shared" ref="F8:F22" si="1">D8-E8</f>
        <v>27.299999999999997</v>
      </c>
      <c r="G8">
        <v>6112</v>
      </c>
      <c r="H8">
        <v>3.04</v>
      </c>
      <c r="I8">
        <v>2.7</v>
      </c>
      <c r="J8">
        <f t="shared" ref="J8:J22" si="2">(H8+I8)/2</f>
        <v>2.87</v>
      </c>
      <c r="K8">
        <v>597</v>
      </c>
      <c r="L8">
        <v>614</v>
      </c>
      <c r="M8">
        <v>453</v>
      </c>
      <c r="N8" s="4">
        <f t="shared" ref="N8:N22" si="3">(K8-1)*0.007825</f>
        <v>4.6637000000000004</v>
      </c>
      <c r="O8" s="4">
        <f t="shared" ref="O8:O22" si="4">(L8-1)*0.007825</f>
        <v>4.7967250000000003</v>
      </c>
      <c r="P8" s="4">
        <f t="shared" ref="P8:P22" si="5">(M8-1)*0.007825</f>
        <v>3.5369000000000002</v>
      </c>
      <c r="R8" s="4">
        <f t="shared" ref="R8:R22" si="6">F8/1000/PI()/0.0007/C8*100/G8*60*60</f>
        <v>45.415909259255997</v>
      </c>
      <c r="S8" s="4">
        <f t="shared" ref="S8:S22" si="7">(1-2*P8/(N8+O8))*100</f>
        <v>25.227460711331684</v>
      </c>
    </row>
    <row r="9" spans="1:19" x14ac:dyDescent="0.3">
      <c r="A9">
        <v>8</v>
      </c>
      <c r="B9" t="s">
        <v>13</v>
      </c>
      <c r="C9">
        <v>17.3</v>
      </c>
      <c r="D9">
        <v>39.57</v>
      </c>
      <c r="E9">
        <v>11.78</v>
      </c>
      <c r="F9">
        <f t="shared" si="1"/>
        <v>27.79</v>
      </c>
      <c r="G9">
        <v>6112</v>
      </c>
      <c r="H9">
        <v>3.04</v>
      </c>
      <c r="I9">
        <v>2.7</v>
      </c>
      <c r="J9">
        <f t="shared" si="2"/>
        <v>2.87</v>
      </c>
      <c r="K9">
        <v>597</v>
      </c>
      <c r="L9">
        <v>614</v>
      </c>
      <c r="M9">
        <v>438</v>
      </c>
      <c r="N9" s="4">
        <f t="shared" si="3"/>
        <v>4.6637000000000004</v>
      </c>
      <c r="O9" s="4">
        <f t="shared" si="4"/>
        <v>4.7967250000000003</v>
      </c>
      <c r="P9" s="4">
        <f t="shared" si="5"/>
        <v>3.4195250000000001</v>
      </c>
      <c r="R9" s="4">
        <f t="shared" si="6"/>
        <v>43.024287418465484</v>
      </c>
      <c r="S9" s="4">
        <f t="shared" si="7"/>
        <v>27.708850289495459</v>
      </c>
    </row>
    <row r="10" spans="1:19" x14ac:dyDescent="0.3">
      <c r="A10">
        <v>8</v>
      </c>
      <c r="B10" t="s">
        <v>14</v>
      </c>
      <c r="C10">
        <v>16.899999999999999</v>
      </c>
      <c r="D10">
        <v>41.68</v>
      </c>
      <c r="E10">
        <v>11.76</v>
      </c>
      <c r="F10">
        <f t="shared" si="1"/>
        <v>29.92</v>
      </c>
      <c r="G10">
        <v>6112</v>
      </c>
      <c r="H10">
        <v>3.04</v>
      </c>
      <c r="I10">
        <v>2.7</v>
      </c>
      <c r="J10">
        <f t="shared" si="2"/>
        <v>2.87</v>
      </c>
      <c r="K10">
        <v>597</v>
      </c>
      <c r="L10">
        <v>614</v>
      </c>
      <c r="M10">
        <v>437</v>
      </c>
      <c r="N10" s="4">
        <f t="shared" si="3"/>
        <v>4.6637000000000004</v>
      </c>
      <c r="O10" s="4">
        <f t="shared" si="4"/>
        <v>4.7967250000000003</v>
      </c>
      <c r="P10" s="4">
        <f t="shared" si="5"/>
        <v>3.4117000000000002</v>
      </c>
      <c r="R10" s="4">
        <f t="shared" si="6"/>
        <v>47.41831606106755</v>
      </c>
      <c r="S10" s="4">
        <f t="shared" si="7"/>
        <v>27.874276261373033</v>
      </c>
    </row>
    <row r="11" spans="1:19" x14ac:dyDescent="0.3">
      <c r="A11">
        <v>9</v>
      </c>
      <c r="B11" t="s">
        <v>11</v>
      </c>
      <c r="C11">
        <v>16.7</v>
      </c>
      <c r="D11">
        <v>38.090000000000003</v>
      </c>
      <c r="E11">
        <v>11.83</v>
      </c>
      <c r="F11">
        <f t="shared" si="1"/>
        <v>26.260000000000005</v>
      </c>
      <c r="G11">
        <v>6112</v>
      </c>
      <c r="H11">
        <v>3.04</v>
      </c>
      <c r="I11">
        <v>2.7</v>
      </c>
      <c r="J11">
        <f t="shared" si="2"/>
        <v>2.87</v>
      </c>
      <c r="K11">
        <v>597</v>
      </c>
      <c r="L11">
        <v>614</v>
      </c>
      <c r="M11">
        <v>428</v>
      </c>
      <c r="N11" s="4">
        <f t="shared" si="3"/>
        <v>4.6637000000000004</v>
      </c>
      <c r="O11" s="4">
        <f t="shared" si="4"/>
        <v>4.7967250000000003</v>
      </c>
      <c r="P11" s="4">
        <f t="shared" si="5"/>
        <v>3.341275</v>
      </c>
      <c r="R11" s="4">
        <f t="shared" si="6"/>
        <v>42.116230422854997</v>
      </c>
      <c r="S11" s="4">
        <f t="shared" si="7"/>
        <v>29.36311000827131</v>
      </c>
    </row>
    <row r="12" spans="1:19" x14ac:dyDescent="0.3">
      <c r="A12">
        <v>9</v>
      </c>
      <c r="B12" t="s">
        <v>12</v>
      </c>
      <c r="C12">
        <v>17</v>
      </c>
      <c r="D12">
        <v>39.39</v>
      </c>
      <c r="E12">
        <v>12.56</v>
      </c>
      <c r="F12">
        <f t="shared" si="1"/>
        <v>26.83</v>
      </c>
      <c r="G12">
        <v>6112</v>
      </c>
      <c r="H12">
        <v>3.04</v>
      </c>
      <c r="I12">
        <v>2.7</v>
      </c>
      <c r="J12">
        <f t="shared" si="2"/>
        <v>2.87</v>
      </c>
      <c r="K12">
        <v>597</v>
      </c>
      <c r="L12">
        <v>614</v>
      </c>
      <c r="M12">
        <v>421</v>
      </c>
      <c r="N12" s="4">
        <f t="shared" si="3"/>
        <v>4.6637000000000004</v>
      </c>
      <c r="O12" s="4">
        <f t="shared" si="4"/>
        <v>4.7967250000000003</v>
      </c>
      <c r="P12" s="4">
        <f t="shared" si="5"/>
        <v>3.2865000000000002</v>
      </c>
      <c r="R12" s="4">
        <f t="shared" si="6"/>
        <v>42.271045919750065</v>
      </c>
      <c r="S12" s="4">
        <f t="shared" si="7"/>
        <v>30.52109181141439</v>
      </c>
    </row>
    <row r="13" spans="1:19" x14ac:dyDescent="0.3">
      <c r="A13">
        <v>9</v>
      </c>
      <c r="B13" t="s">
        <v>13</v>
      </c>
      <c r="C13">
        <v>17.100000000000001</v>
      </c>
      <c r="D13">
        <v>42.25</v>
      </c>
      <c r="E13">
        <v>11.8</v>
      </c>
      <c r="F13">
        <f t="shared" si="1"/>
        <v>30.45</v>
      </c>
      <c r="G13">
        <v>6112</v>
      </c>
      <c r="H13">
        <v>3.04</v>
      </c>
      <c r="I13">
        <v>2.7</v>
      </c>
      <c r="J13">
        <f t="shared" si="2"/>
        <v>2.87</v>
      </c>
      <c r="K13">
        <v>597</v>
      </c>
      <c r="L13">
        <v>614</v>
      </c>
      <c r="M13">
        <v>436</v>
      </c>
      <c r="N13" s="4">
        <f t="shared" si="3"/>
        <v>4.6637000000000004</v>
      </c>
      <c r="O13" s="4">
        <f t="shared" si="4"/>
        <v>4.7967250000000003</v>
      </c>
      <c r="P13" s="4">
        <f t="shared" si="5"/>
        <v>3.4038750000000002</v>
      </c>
      <c r="R13" s="4">
        <f t="shared" si="6"/>
        <v>47.69385522525107</v>
      </c>
      <c r="S13" s="4">
        <f t="shared" si="7"/>
        <v>28.039702233250619</v>
      </c>
    </row>
    <row r="14" spans="1:19" x14ac:dyDescent="0.3">
      <c r="A14">
        <v>9</v>
      </c>
      <c r="B14" t="s">
        <v>14</v>
      </c>
      <c r="C14">
        <v>17.5</v>
      </c>
      <c r="D14">
        <v>39.46</v>
      </c>
      <c r="E14">
        <v>11.7</v>
      </c>
      <c r="F14">
        <f t="shared" si="1"/>
        <v>27.76</v>
      </c>
      <c r="G14">
        <v>6112</v>
      </c>
      <c r="H14">
        <v>3.04</v>
      </c>
      <c r="I14">
        <v>2.7</v>
      </c>
      <c r="J14">
        <f t="shared" si="2"/>
        <v>2.87</v>
      </c>
      <c r="K14">
        <v>597</v>
      </c>
      <c r="L14">
        <v>614</v>
      </c>
      <c r="M14">
        <v>431</v>
      </c>
      <c r="N14" s="4">
        <f t="shared" si="3"/>
        <v>4.6637000000000004</v>
      </c>
      <c r="O14" s="4">
        <f t="shared" si="4"/>
        <v>4.7967250000000003</v>
      </c>
      <c r="P14" s="4">
        <f t="shared" si="5"/>
        <v>3.3647500000000004</v>
      </c>
      <c r="R14" s="4">
        <f t="shared" si="6"/>
        <v>42.486666291354986</v>
      </c>
      <c r="S14" s="4">
        <f t="shared" si="7"/>
        <v>28.866832092638539</v>
      </c>
    </row>
    <row r="15" spans="1:19" x14ac:dyDescent="0.3">
      <c r="A15">
        <v>10</v>
      </c>
      <c r="B15" t="s">
        <v>11</v>
      </c>
      <c r="C15">
        <v>16.899999999999999</v>
      </c>
      <c r="D15">
        <v>32.33</v>
      </c>
      <c r="E15">
        <v>11.73</v>
      </c>
      <c r="F15">
        <f t="shared" si="1"/>
        <v>20.599999999999998</v>
      </c>
      <c r="G15">
        <v>6112</v>
      </c>
      <c r="H15">
        <v>3.04</v>
      </c>
      <c r="I15">
        <v>2.7</v>
      </c>
      <c r="J15">
        <f t="shared" si="2"/>
        <v>2.87</v>
      </c>
      <c r="K15">
        <v>597</v>
      </c>
      <c r="L15">
        <v>614</v>
      </c>
      <c r="M15">
        <v>419</v>
      </c>
      <c r="N15" s="4">
        <f t="shared" si="3"/>
        <v>4.6637000000000004</v>
      </c>
      <c r="O15" s="4">
        <f t="shared" si="4"/>
        <v>4.7967250000000003</v>
      </c>
      <c r="P15" s="4">
        <f t="shared" si="5"/>
        <v>3.2708500000000003</v>
      </c>
      <c r="R15" s="4">
        <f t="shared" si="6"/>
        <v>32.64763739498634</v>
      </c>
      <c r="S15" s="4">
        <f t="shared" si="7"/>
        <v>30.851943755169565</v>
      </c>
    </row>
    <row r="16" spans="1:19" x14ac:dyDescent="0.3">
      <c r="A16">
        <v>10</v>
      </c>
      <c r="B16" t="s">
        <v>12</v>
      </c>
      <c r="C16">
        <v>17</v>
      </c>
      <c r="D16">
        <v>37.82</v>
      </c>
      <c r="E16">
        <v>12.34</v>
      </c>
      <c r="F16">
        <f t="shared" si="1"/>
        <v>25.48</v>
      </c>
      <c r="G16">
        <v>6112</v>
      </c>
      <c r="H16">
        <v>3.04</v>
      </c>
      <c r="I16">
        <v>2.7</v>
      </c>
      <c r="J16">
        <f t="shared" si="2"/>
        <v>2.87</v>
      </c>
      <c r="K16">
        <v>597</v>
      </c>
      <c r="L16">
        <v>614</v>
      </c>
      <c r="M16">
        <v>420</v>
      </c>
      <c r="N16" s="4">
        <f t="shared" si="3"/>
        <v>4.6637000000000004</v>
      </c>
      <c r="O16" s="4">
        <f t="shared" si="4"/>
        <v>4.7967250000000003</v>
      </c>
      <c r="P16" s="4">
        <f t="shared" si="5"/>
        <v>3.2786750000000002</v>
      </c>
      <c r="R16" s="4">
        <f t="shared" si="6"/>
        <v>40.14410175308354</v>
      </c>
      <c r="S16" s="4">
        <f t="shared" si="7"/>
        <v>30.686517783291979</v>
      </c>
    </row>
    <row r="17" spans="1:19" x14ac:dyDescent="0.3">
      <c r="A17">
        <v>10</v>
      </c>
      <c r="B17" t="s">
        <v>13</v>
      </c>
      <c r="C17">
        <v>16.3</v>
      </c>
      <c r="D17">
        <v>36.53</v>
      </c>
      <c r="E17">
        <v>11.75</v>
      </c>
      <c r="F17">
        <f t="shared" si="1"/>
        <v>24.78</v>
      </c>
      <c r="G17">
        <v>6112</v>
      </c>
      <c r="H17">
        <v>3.04</v>
      </c>
      <c r="I17">
        <v>2.7</v>
      </c>
      <c r="J17">
        <f t="shared" si="2"/>
        <v>2.87</v>
      </c>
      <c r="K17">
        <v>597</v>
      </c>
      <c r="L17">
        <v>614</v>
      </c>
      <c r="M17">
        <v>418</v>
      </c>
      <c r="N17" s="4">
        <f t="shared" si="3"/>
        <v>4.6637000000000004</v>
      </c>
      <c r="O17" s="4">
        <f t="shared" si="4"/>
        <v>4.7967250000000003</v>
      </c>
      <c r="P17" s="4">
        <f t="shared" si="5"/>
        <v>3.2630250000000003</v>
      </c>
      <c r="R17" s="4">
        <f t="shared" si="6"/>
        <v>40.717859561460401</v>
      </c>
      <c r="S17" s="4">
        <f t="shared" si="7"/>
        <v>31.01736972704715</v>
      </c>
    </row>
    <row r="18" spans="1:19" x14ac:dyDescent="0.3">
      <c r="A18">
        <v>10</v>
      </c>
      <c r="B18" t="s">
        <v>14</v>
      </c>
      <c r="C18">
        <v>17</v>
      </c>
      <c r="D18">
        <v>38.590000000000003</v>
      </c>
      <c r="E18">
        <v>11.72</v>
      </c>
      <c r="F18">
        <f t="shared" si="1"/>
        <v>26.870000000000005</v>
      </c>
      <c r="G18">
        <v>6112</v>
      </c>
      <c r="H18">
        <v>3.04</v>
      </c>
      <c r="I18">
        <v>2.7</v>
      </c>
      <c r="J18">
        <f t="shared" si="2"/>
        <v>2.87</v>
      </c>
      <c r="K18">
        <v>597</v>
      </c>
      <c r="L18">
        <v>614</v>
      </c>
      <c r="M18">
        <v>430</v>
      </c>
      <c r="N18" s="4">
        <f t="shared" si="3"/>
        <v>4.6637000000000004</v>
      </c>
      <c r="O18" s="4">
        <f t="shared" si="4"/>
        <v>4.7967250000000003</v>
      </c>
      <c r="P18" s="4">
        <f t="shared" si="5"/>
        <v>3.3569249999999999</v>
      </c>
      <c r="R18" s="4">
        <f t="shared" si="6"/>
        <v>42.334066487651306</v>
      </c>
      <c r="S18" s="4">
        <f t="shared" si="7"/>
        <v>29.032258064516135</v>
      </c>
    </row>
    <row r="19" spans="1:19" x14ac:dyDescent="0.3">
      <c r="A19">
        <v>11</v>
      </c>
      <c r="B19" t="s">
        <v>11</v>
      </c>
      <c r="C19">
        <v>16.899999999999999</v>
      </c>
      <c r="D19">
        <v>35.74</v>
      </c>
      <c r="E19">
        <v>11.75</v>
      </c>
      <c r="F19">
        <f t="shared" si="1"/>
        <v>23.990000000000002</v>
      </c>
      <c r="G19">
        <v>6112</v>
      </c>
      <c r="H19">
        <v>3.04</v>
      </c>
      <c r="I19">
        <v>2.7</v>
      </c>
      <c r="J19">
        <f t="shared" si="2"/>
        <v>2.87</v>
      </c>
      <c r="K19">
        <v>597</v>
      </c>
      <c r="L19">
        <v>614</v>
      </c>
      <c r="M19">
        <v>462</v>
      </c>
      <c r="N19" s="4">
        <f t="shared" si="3"/>
        <v>4.6637000000000004</v>
      </c>
      <c r="O19" s="4">
        <f t="shared" si="4"/>
        <v>4.7967250000000003</v>
      </c>
      <c r="P19" s="4">
        <f t="shared" si="5"/>
        <v>3.6073250000000003</v>
      </c>
      <c r="R19" s="4">
        <f t="shared" si="6"/>
        <v>38.020234034258372</v>
      </c>
      <c r="S19" s="4">
        <f t="shared" si="7"/>
        <v>23.738626964433418</v>
      </c>
    </row>
    <row r="20" spans="1:19" x14ac:dyDescent="0.3">
      <c r="A20">
        <v>11</v>
      </c>
      <c r="B20" t="s">
        <v>12</v>
      </c>
      <c r="C20">
        <v>17.100000000000001</v>
      </c>
      <c r="D20">
        <v>34.39</v>
      </c>
      <c r="E20">
        <v>11.84</v>
      </c>
      <c r="F20">
        <f t="shared" si="1"/>
        <v>22.55</v>
      </c>
      <c r="G20">
        <v>6112</v>
      </c>
      <c r="H20">
        <v>3.04</v>
      </c>
      <c r="I20">
        <v>2.7</v>
      </c>
      <c r="J20">
        <f t="shared" si="2"/>
        <v>2.87</v>
      </c>
      <c r="K20">
        <v>597</v>
      </c>
      <c r="L20">
        <v>614</v>
      </c>
      <c r="M20">
        <v>464</v>
      </c>
      <c r="N20" s="4">
        <f t="shared" si="3"/>
        <v>4.6637000000000004</v>
      </c>
      <c r="O20" s="4">
        <f t="shared" si="4"/>
        <v>4.7967250000000003</v>
      </c>
      <c r="P20" s="4">
        <f t="shared" si="5"/>
        <v>3.6229750000000003</v>
      </c>
      <c r="R20" s="4">
        <f t="shared" si="6"/>
        <v>35.3200799779774</v>
      </c>
      <c r="S20" s="4">
        <f t="shared" si="7"/>
        <v>23.407775020678244</v>
      </c>
    </row>
    <row r="21" spans="1:19" x14ac:dyDescent="0.3">
      <c r="A21">
        <v>11</v>
      </c>
      <c r="B21" t="s">
        <v>13</v>
      </c>
      <c r="C21">
        <v>17.2</v>
      </c>
      <c r="D21">
        <v>31.77</v>
      </c>
      <c r="E21">
        <v>11.79</v>
      </c>
      <c r="F21">
        <f t="shared" si="1"/>
        <v>19.98</v>
      </c>
      <c r="G21">
        <v>6112</v>
      </c>
      <c r="H21">
        <v>3.04</v>
      </c>
      <c r="I21">
        <v>2.7</v>
      </c>
      <c r="J21">
        <f t="shared" si="2"/>
        <v>2.87</v>
      </c>
      <c r="K21">
        <v>597</v>
      </c>
      <c r="L21">
        <v>614</v>
      </c>
      <c r="M21">
        <v>469</v>
      </c>
      <c r="N21" s="4">
        <f t="shared" si="3"/>
        <v>4.6637000000000004</v>
      </c>
      <c r="O21" s="4">
        <f t="shared" si="4"/>
        <v>4.7967250000000003</v>
      </c>
      <c r="P21" s="4">
        <f t="shared" si="5"/>
        <v>3.6621000000000001</v>
      </c>
      <c r="R21" s="4">
        <f t="shared" si="6"/>
        <v>31.11274141472645</v>
      </c>
      <c r="S21" s="4">
        <f t="shared" si="7"/>
        <v>22.580645161290324</v>
      </c>
    </row>
    <row r="22" spans="1:19" x14ac:dyDescent="0.3">
      <c r="A22">
        <v>11</v>
      </c>
      <c r="B22" t="s">
        <v>14</v>
      </c>
      <c r="C22">
        <v>16.7</v>
      </c>
      <c r="D22">
        <v>30.27</v>
      </c>
      <c r="E22">
        <v>11.78</v>
      </c>
      <c r="F22">
        <f t="shared" si="1"/>
        <v>18.490000000000002</v>
      </c>
      <c r="G22">
        <v>6112</v>
      </c>
      <c r="H22">
        <v>3.04</v>
      </c>
      <c r="I22">
        <v>2.7</v>
      </c>
      <c r="J22">
        <f t="shared" si="2"/>
        <v>2.87</v>
      </c>
      <c r="K22">
        <v>597</v>
      </c>
      <c r="L22">
        <v>614</v>
      </c>
      <c r="M22">
        <v>475</v>
      </c>
      <c r="N22" s="4">
        <f t="shared" si="3"/>
        <v>4.6637000000000004</v>
      </c>
      <c r="O22" s="4">
        <f t="shared" si="4"/>
        <v>4.7967250000000003</v>
      </c>
      <c r="P22" s="4">
        <f t="shared" si="5"/>
        <v>3.70905</v>
      </c>
      <c r="R22" s="4">
        <f t="shared" si="6"/>
        <v>29.654573515559356</v>
      </c>
      <c r="S22" s="4">
        <f t="shared" si="7"/>
        <v>21.588089330024818</v>
      </c>
    </row>
    <row r="24" spans="1:19" x14ac:dyDescent="0.3">
      <c r="A24" s="2" t="s">
        <v>43</v>
      </c>
    </row>
    <row r="26" spans="1:19" x14ac:dyDescent="0.3">
      <c r="A26" t="s">
        <v>1</v>
      </c>
      <c r="B26" t="s">
        <v>34</v>
      </c>
      <c r="C26" t="s">
        <v>44</v>
      </c>
    </row>
    <row r="27" spans="1:19" x14ac:dyDescent="0.3">
      <c r="A27">
        <v>8</v>
      </c>
      <c r="B27" s="4">
        <f>AVERAGE(S7:S10)</f>
        <v>27.750206782464851</v>
      </c>
      <c r="C27" s="4">
        <f>_xlfn.CONFIDENCE.T(0.05,_xlfn.STDEV.S(S7:S10),4)</f>
        <v>3.2265769307677852</v>
      </c>
    </row>
    <row r="28" spans="1:19" x14ac:dyDescent="0.3">
      <c r="A28">
        <v>9</v>
      </c>
      <c r="B28" s="4">
        <f>AVERAGE(S11:S14)</f>
        <v>29.197684036393717</v>
      </c>
      <c r="C28" s="4">
        <f>_xlfn.CONFIDENCE.T(0.05,_xlfn.STDEV.S(S11:S14),4)</f>
        <v>1.6508786853026876</v>
      </c>
    </row>
    <row r="29" spans="1:19" x14ac:dyDescent="0.3">
      <c r="A29">
        <v>10</v>
      </c>
      <c r="B29" s="4">
        <f>AVERAGE(S15:S18)</f>
        <v>30.397022332506211</v>
      </c>
      <c r="C29" s="4">
        <f>_xlfn.CONFIDENCE.T(0.05,_xlfn.STDEV.S(S15:S18),4)</f>
        <v>1.4636293704441872</v>
      </c>
    </row>
    <row r="30" spans="1:19" x14ac:dyDescent="0.3">
      <c r="A30">
        <v>11</v>
      </c>
      <c r="B30" s="4">
        <f>AVERAGE(S19:S22)</f>
        <v>22.8287841191067</v>
      </c>
      <c r="C30" s="4">
        <f>_xlfn.CONFIDENCE.T(0.05,_xlfn.STDEV.S(S19:S22),4)</f>
        <v>1.5273368974261958</v>
      </c>
    </row>
    <row r="32" spans="1:19" x14ac:dyDescent="0.3">
      <c r="A32" s="1" t="s">
        <v>15</v>
      </c>
    </row>
    <row r="34" spans="1:19" x14ac:dyDescent="0.3">
      <c r="A34" s="2" t="s">
        <v>16</v>
      </c>
    </row>
    <row r="36" spans="1:19" x14ac:dyDescent="0.3">
      <c r="K36" s="7" t="s">
        <v>38</v>
      </c>
      <c r="L36" s="7"/>
      <c r="M36" s="7"/>
      <c r="N36" s="7" t="s">
        <v>39</v>
      </c>
      <c r="O36" s="7"/>
      <c r="P36" s="7"/>
    </row>
    <row r="37" spans="1:19" x14ac:dyDescent="0.3">
      <c r="A37" t="s">
        <v>1</v>
      </c>
      <c r="B37" t="s">
        <v>2</v>
      </c>
      <c r="C37" t="s">
        <v>3</v>
      </c>
      <c r="D37" t="s">
        <v>6</v>
      </c>
      <c r="E37" t="s">
        <v>5</v>
      </c>
      <c r="F37" t="s">
        <v>4</v>
      </c>
      <c r="G37" t="s">
        <v>7</v>
      </c>
      <c r="H37" t="s">
        <v>10</v>
      </c>
      <c r="I37" t="s">
        <v>9</v>
      </c>
      <c r="J37" t="s">
        <v>8</v>
      </c>
      <c r="K37" t="s">
        <v>40</v>
      </c>
      <c r="L37" t="s">
        <v>41</v>
      </c>
      <c r="M37" t="s">
        <v>42</v>
      </c>
      <c r="N37" t="s">
        <v>40</v>
      </c>
      <c r="O37" t="s">
        <v>41</v>
      </c>
      <c r="P37" t="s">
        <v>42</v>
      </c>
      <c r="R37" t="s">
        <v>23</v>
      </c>
      <c r="S37" t="s">
        <v>34</v>
      </c>
    </row>
    <row r="38" spans="1:19" x14ac:dyDescent="0.3">
      <c r="A38">
        <v>7</v>
      </c>
      <c r="B38" t="s">
        <v>11</v>
      </c>
      <c r="C38">
        <v>17</v>
      </c>
      <c r="D38">
        <v>18.37</v>
      </c>
      <c r="E38">
        <v>12.35</v>
      </c>
      <c r="F38">
        <f>D38-E38</f>
        <v>6.0200000000000014</v>
      </c>
      <c r="G38">
        <v>5858</v>
      </c>
      <c r="H38">
        <v>5.05</v>
      </c>
      <c r="I38">
        <v>4.9400000000000004</v>
      </c>
      <c r="J38" s="4">
        <f>(H38+I38)/2</f>
        <v>4.9950000000000001</v>
      </c>
      <c r="K38">
        <v>594</v>
      </c>
      <c r="L38">
        <v>599</v>
      </c>
      <c r="M38">
        <v>402</v>
      </c>
      <c r="N38" s="4">
        <f>(K38-1)*0.007825</f>
        <v>4.640225</v>
      </c>
      <c r="O38" s="4">
        <f>(L38-1)*0.007825</f>
        <v>4.6793500000000003</v>
      </c>
      <c r="P38" s="4">
        <f>(M38-1)*0.007825</f>
        <v>3.1378250000000003</v>
      </c>
      <c r="R38" s="4">
        <f>F38/1000/PI()/0.0007/C38*100/G38*60*60</f>
        <v>9.8958428657142186</v>
      </c>
      <c r="S38" s="4">
        <f>(1-2*P38/(N38+O38))*100</f>
        <v>32.66162888329135</v>
      </c>
    </row>
    <row r="39" spans="1:19" x14ac:dyDescent="0.3">
      <c r="A39">
        <v>7</v>
      </c>
      <c r="B39" t="s">
        <v>12</v>
      </c>
      <c r="C39">
        <v>17.2</v>
      </c>
      <c r="D39">
        <v>17.59</v>
      </c>
      <c r="E39">
        <v>11.75</v>
      </c>
      <c r="F39">
        <f t="shared" ref="F39:F53" si="8">D39-E39</f>
        <v>5.84</v>
      </c>
      <c r="G39">
        <v>5858</v>
      </c>
      <c r="H39">
        <v>5.05</v>
      </c>
      <c r="I39">
        <v>4.9400000000000004</v>
      </c>
      <c r="J39" s="4">
        <f t="shared" ref="J39:J53" si="9">(H39+I39)/2</f>
        <v>4.9950000000000001</v>
      </c>
      <c r="K39">
        <v>594</v>
      </c>
      <c r="L39">
        <v>599</v>
      </c>
      <c r="M39">
        <v>401</v>
      </c>
      <c r="N39" s="4">
        <f t="shared" ref="N39:N53" si="10">(K39-1)*0.007825</f>
        <v>4.640225</v>
      </c>
      <c r="O39" s="4">
        <f t="shared" ref="O39:O53" si="11">(L39-1)*0.007825</f>
        <v>4.6793500000000003</v>
      </c>
      <c r="P39" s="4">
        <f t="shared" ref="P39:P53" si="12">(M39-1)*0.007825</f>
        <v>3.1300000000000003</v>
      </c>
      <c r="R39" s="4">
        <f t="shared" ref="R39:R53" si="13">F39/1000/PI()/0.0007/C39*100/G39*60*60</f>
        <v>9.4883265057184136</v>
      </c>
      <c r="S39" s="4">
        <f t="shared" ref="S39:S53" si="14">(1-2*P39/(N39+O39))*100</f>
        <v>32.829554995801843</v>
      </c>
    </row>
    <row r="40" spans="1:19" x14ac:dyDescent="0.3">
      <c r="A40">
        <v>7</v>
      </c>
      <c r="B40" t="s">
        <v>13</v>
      </c>
      <c r="C40">
        <v>17.3</v>
      </c>
      <c r="D40">
        <v>17.940000000000001</v>
      </c>
      <c r="E40">
        <v>11.76</v>
      </c>
      <c r="F40">
        <f t="shared" si="8"/>
        <v>6.1800000000000015</v>
      </c>
      <c r="G40">
        <v>5858</v>
      </c>
      <c r="H40">
        <v>5.05</v>
      </c>
      <c r="I40">
        <v>4.9400000000000004</v>
      </c>
      <c r="J40" s="4">
        <f t="shared" si="9"/>
        <v>4.9950000000000001</v>
      </c>
      <c r="K40">
        <v>594</v>
      </c>
      <c r="L40">
        <v>599</v>
      </c>
      <c r="M40">
        <v>397</v>
      </c>
      <c r="N40" s="4">
        <f t="shared" si="10"/>
        <v>4.640225</v>
      </c>
      <c r="O40" s="4">
        <f t="shared" si="11"/>
        <v>4.6793500000000003</v>
      </c>
      <c r="P40" s="4">
        <f t="shared" si="12"/>
        <v>3.0987</v>
      </c>
      <c r="R40" s="4">
        <f t="shared" si="13"/>
        <v>9.9826901798622671</v>
      </c>
      <c r="S40" s="4">
        <f t="shared" si="14"/>
        <v>33.501259445843836</v>
      </c>
    </row>
    <row r="41" spans="1:19" x14ac:dyDescent="0.3">
      <c r="A41">
        <v>7</v>
      </c>
      <c r="B41" t="s">
        <v>14</v>
      </c>
      <c r="C41">
        <v>17.600000000000001</v>
      </c>
      <c r="D41">
        <v>17.78</v>
      </c>
      <c r="E41">
        <v>11.71</v>
      </c>
      <c r="F41">
        <f t="shared" si="8"/>
        <v>6.07</v>
      </c>
      <c r="G41">
        <v>5858</v>
      </c>
      <c r="H41">
        <v>5.05</v>
      </c>
      <c r="I41">
        <v>4.9400000000000004</v>
      </c>
      <c r="J41" s="4">
        <f t="shared" si="9"/>
        <v>4.9950000000000001</v>
      </c>
      <c r="K41">
        <v>594</v>
      </c>
      <c r="L41">
        <v>599</v>
      </c>
      <c r="M41">
        <v>403</v>
      </c>
      <c r="N41" s="4">
        <f t="shared" si="10"/>
        <v>4.640225</v>
      </c>
      <c r="O41" s="4">
        <f t="shared" si="11"/>
        <v>4.6793500000000003</v>
      </c>
      <c r="P41" s="4">
        <f t="shared" si="12"/>
        <v>3.1456500000000003</v>
      </c>
      <c r="R41" s="4">
        <f t="shared" si="13"/>
        <v>9.6378739930633675</v>
      </c>
      <c r="S41" s="4">
        <f t="shared" si="14"/>
        <v>32.49370277078085</v>
      </c>
    </row>
    <row r="42" spans="1:19" x14ac:dyDescent="0.3">
      <c r="A42">
        <v>8</v>
      </c>
      <c r="B42" t="s">
        <v>11</v>
      </c>
      <c r="C42">
        <v>17.3</v>
      </c>
      <c r="D42">
        <v>16.48</v>
      </c>
      <c r="E42">
        <v>11.65</v>
      </c>
      <c r="F42">
        <f t="shared" si="8"/>
        <v>4.83</v>
      </c>
      <c r="G42">
        <v>5858</v>
      </c>
      <c r="H42">
        <v>5.05</v>
      </c>
      <c r="I42">
        <v>4.9400000000000004</v>
      </c>
      <c r="J42" s="4">
        <f t="shared" si="9"/>
        <v>4.9950000000000001</v>
      </c>
      <c r="K42">
        <v>594</v>
      </c>
      <c r="L42">
        <v>599</v>
      </c>
      <c r="M42">
        <v>395</v>
      </c>
      <c r="N42" s="4">
        <f t="shared" si="10"/>
        <v>4.640225</v>
      </c>
      <c r="O42" s="4">
        <f t="shared" si="11"/>
        <v>4.6793500000000003</v>
      </c>
      <c r="P42" s="4">
        <f t="shared" si="12"/>
        <v>3.0830500000000001</v>
      </c>
      <c r="R42" s="4">
        <f t="shared" si="13"/>
        <v>7.8020054318340994</v>
      </c>
      <c r="S42" s="4">
        <f t="shared" si="14"/>
        <v>33.837111670864815</v>
      </c>
    </row>
    <row r="43" spans="1:19" x14ac:dyDescent="0.3">
      <c r="A43">
        <v>8</v>
      </c>
      <c r="B43" t="s">
        <v>12</v>
      </c>
      <c r="C43">
        <v>17.2</v>
      </c>
      <c r="D43">
        <v>16.93</v>
      </c>
      <c r="E43">
        <v>11.74</v>
      </c>
      <c r="F43">
        <f t="shared" si="8"/>
        <v>5.1899999999999995</v>
      </c>
      <c r="G43">
        <v>5858</v>
      </c>
      <c r="H43">
        <v>5.05</v>
      </c>
      <c r="I43">
        <v>4.9400000000000004</v>
      </c>
      <c r="J43" s="4">
        <f t="shared" si="9"/>
        <v>4.9950000000000001</v>
      </c>
      <c r="K43">
        <v>594</v>
      </c>
      <c r="L43">
        <v>599</v>
      </c>
      <c r="M43">
        <v>399</v>
      </c>
      <c r="N43" s="4">
        <f t="shared" si="10"/>
        <v>4.640225</v>
      </c>
      <c r="O43" s="4">
        <f t="shared" si="11"/>
        <v>4.6793500000000003</v>
      </c>
      <c r="P43" s="4">
        <f t="shared" si="12"/>
        <v>3.11435</v>
      </c>
      <c r="R43" s="4">
        <f t="shared" si="13"/>
        <v>8.43226276792441</v>
      </c>
      <c r="S43" s="4">
        <f t="shared" si="14"/>
        <v>33.165407220822843</v>
      </c>
    </row>
    <row r="44" spans="1:19" x14ac:dyDescent="0.3">
      <c r="A44">
        <v>8</v>
      </c>
      <c r="B44" t="s">
        <v>13</v>
      </c>
      <c r="C44">
        <v>17.100000000000001</v>
      </c>
      <c r="D44">
        <v>18.53</v>
      </c>
      <c r="E44">
        <v>11.83</v>
      </c>
      <c r="F44">
        <f t="shared" si="8"/>
        <v>6.7000000000000011</v>
      </c>
      <c r="G44">
        <v>5858</v>
      </c>
      <c r="H44">
        <v>5.05</v>
      </c>
      <c r="I44">
        <v>4.9400000000000004</v>
      </c>
      <c r="J44" s="4">
        <f t="shared" si="9"/>
        <v>4.9950000000000001</v>
      </c>
      <c r="K44">
        <v>594</v>
      </c>
      <c r="L44">
        <v>599</v>
      </c>
      <c r="M44">
        <v>435</v>
      </c>
      <c r="N44" s="4">
        <f t="shared" si="10"/>
        <v>4.640225</v>
      </c>
      <c r="O44" s="4">
        <f t="shared" si="11"/>
        <v>4.6793500000000003</v>
      </c>
      <c r="P44" s="4">
        <f t="shared" si="12"/>
        <v>3.3960500000000002</v>
      </c>
      <c r="R44" s="4">
        <f t="shared" si="13"/>
        <v>10.949238429453958</v>
      </c>
      <c r="S44" s="4">
        <f t="shared" si="14"/>
        <v>27.120067170445004</v>
      </c>
    </row>
    <row r="45" spans="1:19" x14ac:dyDescent="0.3">
      <c r="A45">
        <v>8</v>
      </c>
      <c r="B45" t="s">
        <v>14</v>
      </c>
      <c r="C45">
        <v>16.7</v>
      </c>
      <c r="D45">
        <v>16.47</v>
      </c>
      <c r="E45">
        <v>11.76</v>
      </c>
      <c r="F45">
        <f t="shared" si="8"/>
        <v>4.7099999999999991</v>
      </c>
      <c r="G45">
        <v>5858</v>
      </c>
      <c r="H45">
        <v>5.05</v>
      </c>
      <c r="I45">
        <v>4.9400000000000004</v>
      </c>
      <c r="J45" s="4">
        <f t="shared" si="9"/>
        <v>4.9950000000000001</v>
      </c>
      <c r="K45">
        <v>594</v>
      </c>
      <c r="L45">
        <v>599</v>
      </c>
      <c r="M45">
        <v>415</v>
      </c>
      <c r="N45" s="4">
        <f t="shared" si="10"/>
        <v>4.640225</v>
      </c>
      <c r="O45" s="4">
        <f t="shared" si="11"/>
        <v>4.6793500000000003</v>
      </c>
      <c r="P45" s="4">
        <f t="shared" si="12"/>
        <v>3.2395499999999999</v>
      </c>
      <c r="R45" s="4">
        <f t="shared" si="13"/>
        <v>7.8815140972978002</v>
      </c>
      <c r="S45" s="4">
        <f t="shared" si="14"/>
        <v>30.478589420654913</v>
      </c>
    </row>
    <row r="46" spans="1:19" x14ac:dyDescent="0.3">
      <c r="A46">
        <v>9</v>
      </c>
      <c r="B46" t="s">
        <v>11</v>
      </c>
      <c r="C46">
        <v>17.5</v>
      </c>
      <c r="D46">
        <v>15.74</v>
      </c>
      <c r="E46">
        <v>11.79</v>
      </c>
      <c r="F46">
        <f t="shared" si="8"/>
        <v>3.9500000000000011</v>
      </c>
      <c r="G46">
        <v>5858</v>
      </c>
      <c r="H46">
        <v>5.05</v>
      </c>
      <c r="I46">
        <v>4.9400000000000004</v>
      </c>
      <c r="J46" s="4">
        <f t="shared" si="9"/>
        <v>4.9950000000000001</v>
      </c>
      <c r="K46">
        <v>594</v>
      </c>
      <c r="L46">
        <v>599</v>
      </c>
      <c r="M46">
        <v>397</v>
      </c>
      <c r="N46" s="4">
        <f t="shared" si="10"/>
        <v>4.640225</v>
      </c>
      <c r="O46" s="4">
        <f t="shared" si="11"/>
        <v>4.6793500000000003</v>
      </c>
      <c r="P46" s="4">
        <f t="shared" si="12"/>
        <v>3.0987</v>
      </c>
      <c r="R46" s="4">
        <f t="shared" si="13"/>
        <v>6.307601788635119</v>
      </c>
      <c r="S46" s="4">
        <f t="shared" si="14"/>
        <v>33.501259445843836</v>
      </c>
    </row>
    <row r="47" spans="1:19" x14ac:dyDescent="0.3">
      <c r="A47">
        <v>9</v>
      </c>
      <c r="B47" t="s">
        <v>12</v>
      </c>
      <c r="C47">
        <v>16.899999999999999</v>
      </c>
      <c r="D47">
        <v>15.94</v>
      </c>
      <c r="E47">
        <v>11.7</v>
      </c>
      <c r="F47">
        <f t="shared" si="8"/>
        <v>4.24</v>
      </c>
      <c r="G47">
        <v>5858</v>
      </c>
      <c r="H47">
        <v>5.05</v>
      </c>
      <c r="I47">
        <v>4.9400000000000004</v>
      </c>
      <c r="J47" s="4">
        <f t="shared" si="9"/>
        <v>4.9950000000000001</v>
      </c>
      <c r="K47">
        <v>594</v>
      </c>
      <c r="L47">
        <v>599</v>
      </c>
      <c r="M47">
        <v>402</v>
      </c>
      <c r="N47" s="4">
        <f t="shared" si="10"/>
        <v>4.640225</v>
      </c>
      <c r="O47" s="4">
        <f t="shared" si="11"/>
        <v>4.6793500000000003</v>
      </c>
      <c r="P47" s="4">
        <f t="shared" si="12"/>
        <v>3.1378250000000003</v>
      </c>
      <c r="R47" s="4">
        <f t="shared" si="13"/>
        <v>7.0110711215148775</v>
      </c>
      <c r="S47" s="4">
        <f t="shared" si="14"/>
        <v>32.66162888329135</v>
      </c>
    </row>
    <row r="48" spans="1:19" x14ac:dyDescent="0.3">
      <c r="A48">
        <v>9</v>
      </c>
      <c r="B48" t="s">
        <v>13</v>
      </c>
      <c r="C48">
        <v>17.2</v>
      </c>
      <c r="D48">
        <v>15</v>
      </c>
      <c r="E48">
        <v>11.77</v>
      </c>
      <c r="F48">
        <f t="shared" si="8"/>
        <v>3.2300000000000004</v>
      </c>
      <c r="G48">
        <v>5858</v>
      </c>
      <c r="H48">
        <v>5.05</v>
      </c>
      <c r="I48">
        <v>4.9400000000000004</v>
      </c>
      <c r="J48" s="4">
        <f t="shared" si="9"/>
        <v>4.9950000000000001</v>
      </c>
      <c r="K48">
        <v>594</v>
      </c>
      <c r="L48">
        <v>599</v>
      </c>
      <c r="M48">
        <v>401</v>
      </c>
      <c r="N48" s="4">
        <f t="shared" si="10"/>
        <v>4.640225</v>
      </c>
      <c r="O48" s="4">
        <f t="shared" si="11"/>
        <v>4.6793500000000003</v>
      </c>
      <c r="P48" s="4">
        <f t="shared" si="12"/>
        <v>3.1300000000000003</v>
      </c>
      <c r="R48" s="4">
        <f t="shared" si="13"/>
        <v>5.2478244201148092</v>
      </c>
      <c r="S48" s="4">
        <f t="shared" si="14"/>
        <v>32.829554995801843</v>
      </c>
    </row>
    <row r="49" spans="1:19" x14ac:dyDescent="0.3">
      <c r="A49">
        <v>9</v>
      </c>
      <c r="B49" t="s">
        <v>14</v>
      </c>
      <c r="C49">
        <v>17.2</v>
      </c>
      <c r="D49">
        <v>15.77</v>
      </c>
      <c r="E49">
        <v>11.8</v>
      </c>
      <c r="F49">
        <f t="shared" si="8"/>
        <v>3.9699999999999989</v>
      </c>
      <c r="G49">
        <v>5858</v>
      </c>
      <c r="H49">
        <v>5.05</v>
      </c>
      <c r="I49">
        <v>4.9400000000000004</v>
      </c>
      <c r="J49" s="4">
        <f t="shared" si="9"/>
        <v>4.9950000000000001</v>
      </c>
      <c r="K49">
        <v>594</v>
      </c>
      <c r="L49">
        <v>599</v>
      </c>
      <c r="M49">
        <v>395</v>
      </c>
      <c r="N49" s="4">
        <f t="shared" si="10"/>
        <v>4.640225</v>
      </c>
      <c r="O49" s="4">
        <f t="shared" si="11"/>
        <v>4.6793500000000003</v>
      </c>
      <c r="P49" s="4">
        <f t="shared" si="12"/>
        <v>3.0830500000000001</v>
      </c>
      <c r="R49" s="4">
        <f t="shared" si="13"/>
        <v>6.4501123677572076</v>
      </c>
      <c r="S49" s="4">
        <f t="shared" si="14"/>
        <v>33.837111670864815</v>
      </c>
    </row>
    <row r="50" spans="1:19" x14ac:dyDescent="0.3">
      <c r="A50">
        <v>10</v>
      </c>
      <c r="B50" t="s">
        <v>11</v>
      </c>
      <c r="C50">
        <v>16.7</v>
      </c>
      <c r="D50">
        <v>15.98</v>
      </c>
      <c r="E50">
        <v>11.71</v>
      </c>
      <c r="F50">
        <f t="shared" si="8"/>
        <v>4.2699999999999996</v>
      </c>
      <c r="G50">
        <v>5858</v>
      </c>
      <c r="H50">
        <v>5.05</v>
      </c>
      <c r="I50">
        <v>4.9400000000000004</v>
      </c>
      <c r="J50" s="4">
        <f t="shared" si="9"/>
        <v>4.9950000000000001</v>
      </c>
      <c r="K50">
        <v>594</v>
      </c>
      <c r="L50">
        <v>599</v>
      </c>
      <c r="M50">
        <v>398</v>
      </c>
      <c r="N50" s="4">
        <f t="shared" si="10"/>
        <v>4.640225</v>
      </c>
      <c r="O50" s="4">
        <f t="shared" si="11"/>
        <v>4.6793500000000003</v>
      </c>
      <c r="P50" s="4">
        <f t="shared" si="12"/>
        <v>3.106525</v>
      </c>
      <c r="R50" s="4">
        <f t="shared" si="13"/>
        <v>7.1452367718602154</v>
      </c>
      <c r="S50" s="4">
        <f t="shared" si="14"/>
        <v>33.333333333333336</v>
      </c>
    </row>
    <row r="51" spans="1:19" x14ac:dyDescent="0.3">
      <c r="A51">
        <v>10</v>
      </c>
      <c r="B51" t="s">
        <v>12</v>
      </c>
      <c r="C51">
        <v>17.2</v>
      </c>
      <c r="D51">
        <v>15.87</v>
      </c>
      <c r="E51">
        <v>11.83</v>
      </c>
      <c r="F51">
        <f t="shared" si="8"/>
        <v>4.0399999999999991</v>
      </c>
      <c r="G51">
        <v>5858</v>
      </c>
      <c r="H51">
        <v>5.05</v>
      </c>
      <c r="I51">
        <v>4.9400000000000004</v>
      </c>
      <c r="J51" s="4">
        <f t="shared" si="9"/>
        <v>4.9950000000000001</v>
      </c>
      <c r="K51">
        <v>594</v>
      </c>
      <c r="L51">
        <v>599</v>
      </c>
      <c r="M51">
        <v>410</v>
      </c>
      <c r="N51" s="4">
        <f t="shared" si="10"/>
        <v>4.640225</v>
      </c>
      <c r="O51" s="4">
        <f t="shared" si="11"/>
        <v>4.6793500000000003</v>
      </c>
      <c r="P51" s="4">
        <f t="shared" si="12"/>
        <v>3.2004250000000001</v>
      </c>
      <c r="R51" s="4">
        <f t="shared" si="13"/>
        <v>6.5638423087504094</v>
      </c>
      <c r="S51" s="4">
        <f t="shared" si="14"/>
        <v>31.318219983207385</v>
      </c>
    </row>
    <row r="52" spans="1:19" x14ac:dyDescent="0.3">
      <c r="A52">
        <v>10</v>
      </c>
      <c r="B52" t="s">
        <v>13</v>
      </c>
      <c r="C52">
        <v>16.899999999999999</v>
      </c>
      <c r="D52">
        <v>14.76</v>
      </c>
      <c r="E52">
        <v>11.78</v>
      </c>
      <c r="F52">
        <f t="shared" si="8"/>
        <v>2.9800000000000004</v>
      </c>
      <c r="G52">
        <v>5858</v>
      </c>
      <c r="H52">
        <v>5.05</v>
      </c>
      <c r="I52">
        <v>4.9400000000000004</v>
      </c>
      <c r="J52" s="4">
        <f t="shared" si="9"/>
        <v>4.9950000000000001</v>
      </c>
      <c r="K52">
        <v>594</v>
      </c>
      <c r="L52">
        <v>599</v>
      </c>
      <c r="M52">
        <v>430</v>
      </c>
      <c r="N52" s="4">
        <f t="shared" si="10"/>
        <v>4.640225</v>
      </c>
      <c r="O52" s="4">
        <f t="shared" si="11"/>
        <v>4.6793500000000003</v>
      </c>
      <c r="P52" s="4">
        <f t="shared" si="12"/>
        <v>3.3569249999999999</v>
      </c>
      <c r="R52" s="4">
        <f t="shared" si="13"/>
        <v>4.9275924391779107</v>
      </c>
      <c r="S52" s="4">
        <f t="shared" si="14"/>
        <v>27.959697732997491</v>
      </c>
    </row>
    <row r="53" spans="1:19" x14ac:dyDescent="0.3">
      <c r="A53">
        <v>10</v>
      </c>
      <c r="B53" t="s">
        <v>14</v>
      </c>
      <c r="C53">
        <v>17.100000000000001</v>
      </c>
      <c r="D53">
        <v>15.61</v>
      </c>
      <c r="E53">
        <v>11.84</v>
      </c>
      <c r="F53">
        <f t="shared" si="8"/>
        <v>3.7699999999999996</v>
      </c>
      <c r="G53">
        <v>5858</v>
      </c>
      <c r="H53">
        <v>5.05</v>
      </c>
      <c r="I53">
        <v>4.9400000000000004</v>
      </c>
      <c r="J53" s="4">
        <f t="shared" si="9"/>
        <v>4.9950000000000001</v>
      </c>
      <c r="K53">
        <v>594</v>
      </c>
      <c r="L53">
        <v>599</v>
      </c>
      <c r="M53">
        <v>409</v>
      </c>
      <c r="N53" s="4">
        <f t="shared" si="10"/>
        <v>4.640225</v>
      </c>
      <c r="O53" s="4">
        <f t="shared" si="11"/>
        <v>4.6793500000000003</v>
      </c>
      <c r="P53" s="4">
        <f t="shared" si="12"/>
        <v>3.1926000000000001</v>
      </c>
      <c r="R53" s="4">
        <f t="shared" si="13"/>
        <v>6.1609893849315531</v>
      </c>
      <c r="S53" s="4">
        <f t="shared" si="14"/>
        <v>31.486146095717881</v>
      </c>
    </row>
    <row r="55" spans="1:19" x14ac:dyDescent="0.3">
      <c r="A55" s="2" t="s">
        <v>43</v>
      </c>
    </row>
    <row r="57" spans="1:19" x14ac:dyDescent="0.3">
      <c r="A57" t="s">
        <v>1</v>
      </c>
      <c r="B57" t="s">
        <v>34</v>
      </c>
      <c r="C57" t="s">
        <v>44</v>
      </c>
    </row>
    <row r="58" spans="1:19" x14ac:dyDescent="0.3">
      <c r="A58">
        <v>8</v>
      </c>
      <c r="B58" s="4">
        <f>AVERAGE(S38:S41)</f>
        <v>32.871536523929471</v>
      </c>
      <c r="C58" s="4">
        <f>_xlfn.CONFIDENCE.T(0.05,_xlfn.STDEV.S(S38:S41),4)</f>
        <v>0.70274497133072256</v>
      </c>
    </row>
    <row r="59" spans="1:19" x14ac:dyDescent="0.3">
      <c r="A59">
        <v>9</v>
      </c>
      <c r="B59" s="4">
        <f>AVERAGE(S42:S45)</f>
        <v>31.150293870696892</v>
      </c>
      <c r="C59" s="4">
        <f>_xlfn.CONFIDENCE.T(0.05,_xlfn.STDEV.S(S42:S45),4)</f>
        <v>4.8589735183163203</v>
      </c>
    </row>
    <row r="60" spans="1:19" x14ac:dyDescent="0.3">
      <c r="A60">
        <v>10</v>
      </c>
      <c r="B60" s="4">
        <f>AVERAGE(S46:S49)</f>
        <v>33.207388748950464</v>
      </c>
      <c r="C60" s="4">
        <f>_xlfn.CONFIDENCE.T(0.05,_xlfn.STDEV.S(S46:S49),4)</f>
        <v>0.88286509775835742</v>
      </c>
    </row>
    <row r="61" spans="1:19" x14ac:dyDescent="0.3">
      <c r="A61">
        <v>11</v>
      </c>
      <c r="B61" s="4">
        <f>AVERAGE(S50:S53)</f>
        <v>31.02434928631402</v>
      </c>
      <c r="C61" s="4">
        <f>_xlfn.CONFIDENCE.T(0.05,_xlfn.STDEV.S(S50:S53),4)</f>
        <v>3.5608233180065572</v>
      </c>
    </row>
    <row r="63" spans="1:19" x14ac:dyDescent="0.3">
      <c r="A63" s="1" t="s">
        <v>59</v>
      </c>
    </row>
    <row r="65" spans="1:19" x14ac:dyDescent="0.3">
      <c r="A65" s="2" t="s">
        <v>16</v>
      </c>
    </row>
    <row r="67" spans="1:19" x14ac:dyDescent="0.3">
      <c r="K67" s="7" t="s">
        <v>38</v>
      </c>
      <c r="L67" s="7"/>
      <c r="M67" s="7"/>
      <c r="N67" s="7" t="s">
        <v>39</v>
      </c>
      <c r="O67" s="7"/>
      <c r="P67" s="7"/>
    </row>
    <row r="68" spans="1:19" x14ac:dyDescent="0.3">
      <c r="A68" t="s">
        <v>1</v>
      </c>
      <c r="B68" t="s">
        <v>2</v>
      </c>
      <c r="C68" t="s">
        <v>3</v>
      </c>
      <c r="D68" t="s">
        <v>6</v>
      </c>
      <c r="E68" t="s">
        <v>5</v>
      </c>
      <c r="F68" t="s">
        <v>4</v>
      </c>
      <c r="G68" t="s">
        <v>7</v>
      </c>
      <c r="H68" t="s">
        <v>10</v>
      </c>
      <c r="I68" t="s">
        <v>9</v>
      </c>
      <c r="J68" t="s">
        <v>8</v>
      </c>
      <c r="K68" t="s">
        <v>40</v>
      </c>
      <c r="L68" t="s">
        <v>41</v>
      </c>
      <c r="M68" t="s">
        <v>42</v>
      </c>
      <c r="N68" t="s">
        <v>40</v>
      </c>
      <c r="O68" t="s">
        <v>41</v>
      </c>
      <c r="P68" t="s">
        <v>42</v>
      </c>
      <c r="R68" t="s">
        <v>23</v>
      </c>
      <c r="S68" t="s">
        <v>34</v>
      </c>
    </row>
    <row r="69" spans="1:19" x14ac:dyDescent="0.3">
      <c r="A69">
        <v>1</v>
      </c>
      <c r="B69" t="s">
        <v>11</v>
      </c>
      <c r="C69">
        <v>17.100000000000001</v>
      </c>
      <c r="D69">
        <v>41.84</v>
      </c>
      <c r="E69">
        <v>12.48</v>
      </c>
      <c r="F69">
        <f>D69-E69</f>
        <v>29.360000000000003</v>
      </c>
      <c r="G69">
        <v>8625</v>
      </c>
      <c r="H69">
        <v>3</v>
      </c>
      <c r="I69">
        <v>2.87</v>
      </c>
      <c r="J69" s="4">
        <f>(H69+I69)/2</f>
        <v>2.9350000000000001</v>
      </c>
      <c r="K69">
        <v>588</v>
      </c>
      <c r="L69">
        <v>595</v>
      </c>
      <c r="M69">
        <v>488</v>
      </c>
      <c r="N69" s="4">
        <f>(K69-1)*0.007825</f>
        <v>4.5932750000000002</v>
      </c>
      <c r="O69" s="4">
        <f>(L69-1)*0.007825</f>
        <v>4.6480500000000005</v>
      </c>
      <c r="P69" s="4">
        <f>(M69-1)*0.007825</f>
        <v>3.810775</v>
      </c>
      <c r="R69" s="4">
        <f>F69/1000/PI()/0.0007/C69*100/G69*60*60</f>
        <v>32.587828731327775</v>
      </c>
      <c r="S69" s="4">
        <f>(1-2*P69/(N69+O69))*100</f>
        <v>17.52751905165114</v>
      </c>
    </row>
    <row r="70" spans="1:19" x14ac:dyDescent="0.3">
      <c r="A70">
        <v>1</v>
      </c>
      <c r="B70" t="s">
        <v>12</v>
      </c>
      <c r="C70">
        <v>17.3</v>
      </c>
      <c r="D70">
        <v>39.85</v>
      </c>
      <c r="E70">
        <v>11.75</v>
      </c>
      <c r="F70">
        <f t="shared" ref="F70:F100" si="15">D70-E70</f>
        <v>28.1</v>
      </c>
      <c r="G70">
        <v>8625</v>
      </c>
      <c r="H70">
        <v>3</v>
      </c>
      <c r="I70">
        <v>2.87</v>
      </c>
      <c r="J70" s="4">
        <f t="shared" ref="J70:J100" si="16">(H70+I70)/2</f>
        <v>2.9350000000000001</v>
      </c>
      <c r="K70">
        <v>588</v>
      </c>
      <c r="L70">
        <v>595</v>
      </c>
      <c r="M70">
        <v>492</v>
      </c>
      <c r="N70" s="4">
        <f t="shared" ref="N70:N84" si="17">(K70-1)*0.007825</f>
        <v>4.5932750000000002</v>
      </c>
      <c r="O70" s="4">
        <f t="shared" ref="O70:O84" si="18">(L70-1)*0.007825</f>
        <v>4.6480500000000005</v>
      </c>
      <c r="P70" s="4">
        <f t="shared" ref="P70:P84" si="19">(M70-1)*0.007825</f>
        <v>3.8420750000000004</v>
      </c>
      <c r="R70" s="4">
        <f t="shared" ref="R70:R100" si="20">F70/1000/PI()/0.0007/C70*100/G70*60*60</f>
        <v>30.828734749197352</v>
      </c>
      <c r="S70" s="4">
        <f t="shared" ref="S70:S100" si="21">(1-2*P70/(N70+O70))*100</f>
        <v>16.850127011007608</v>
      </c>
    </row>
    <row r="71" spans="1:19" x14ac:dyDescent="0.3">
      <c r="A71">
        <v>1</v>
      </c>
      <c r="B71" t="s">
        <v>13</v>
      </c>
      <c r="C71">
        <v>17.100000000000001</v>
      </c>
      <c r="D71">
        <v>40.700000000000003</v>
      </c>
      <c r="E71">
        <v>11.81</v>
      </c>
      <c r="F71">
        <f t="shared" si="15"/>
        <v>28.89</v>
      </c>
      <c r="G71">
        <v>8625</v>
      </c>
      <c r="H71">
        <v>3</v>
      </c>
      <c r="I71">
        <v>2.87</v>
      </c>
      <c r="J71" s="4">
        <f t="shared" si="16"/>
        <v>2.9350000000000001</v>
      </c>
      <c r="K71">
        <v>588</v>
      </c>
      <c r="L71">
        <v>595</v>
      </c>
      <c r="M71">
        <v>489</v>
      </c>
      <c r="N71" s="4">
        <f t="shared" si="17"/>
        <v>4.5932750000000002</v>
      </c>
      <c r="O71" s="4">
        <f t="shared" si="18"/>
        <v>4.6480500000000005</v>
      </c>
      <c r="P71" s="4">
        <f t="shared" si="19"/>
        <v>3.8186</v>
      </c>
      <c r="R71" s="4">
        <f t="shared" si="20"/>
        <v>32.066157086105562</v>
      </c>
      <c r="S71" s="4">
        <f t="shared" si="21"/>
        <v>17.358171041490255</v>
      </c>
    </row>
    <row r="72" spans="1:19" x14ac:dyDescent="0.3">
      <c r="A72">
        <v>1</v>
      </c>
      <c r="B72" t="s">
        <v>14</v>
      </c>
      <c r="C72">
        <v>17.399999999999999</v>
      </c>
      <c r="D72">
        <v>36.57</v>
      </c>
      <c r="E72">
        <v>11.78</v>
      </c>
      <c r="F72">
        <f t="shared" si="15"/>
        <v>24.79</v>
      </c>
      <c r="G72">
        <v>8625</v>
      </c>
      <c r="H72">
        <v>3</v>
      </c>
      <c r="I72">
        <v>2.87</v>
      </c>
      <c r="J72" s="4">
        <f t="shared" si="16"/>
        <v>2.9350000000000001</v>
      </c>
      <c r="K72">
        <v>588</v>
      </c>
      <c r="L72">
        <v>595</v>
      </c>
      <c r="M72">
        <v>469</v>
      </c>
      <c r="N72" s="4">
        <f t="shared" si="17"/>
        <v>4.5932750000000002</v>
      </c>
      <c r="O72" s="4">
        <f t="shared" si="18"/>
        <v>4.6480500000000005</v>
      </c>
      <c r="P72" s="4">
        <f t="shared" si="19"/>
        <v>3.6621000000000001</v>
      </c>
      <c r="R72" s="4">
        <f t="shared" si="20"/>
        <v>27.041000911531114</v>
      </c>
      <c r="S72" s="4">
        <f t="shared" si="21"/>
        <v>20.745131244707871</v>
      </c>
    </row>
    <row r="73" spans="1:19" x14ac:dyDescent="0.3">
      <c r="A73">
        <v>2</v>
      </c>
      <c r="B73" t="s">
        <v>11</v>
      </c>
      <c r="C73">
        <v>17.5</v>
      </c>
      <c r="D73">
        <v>35.15</v>
      </c>
      <c r="E73">
        <v>11.72</v>
      </c>
      <c r="F73">
        <f t="shared" si="15"/>
        <v>23.43</v>
      </c>
      <c r="G73">
        <v>8625</v>
      </c>
      <c r="H73">
        <v>3</v>
      </c>
      <c r="I73">
        <v>2.87</v>
      </c>
      <c r="J73" s="4">
        <f t="shared" si="16"/>
        <v>2.9350000000000001</v>
      </c>
      <c r="K73">
        <v>588</v>
      </c>
      <c r="L73">
        <v>595</v>
      </c>
      <c r="M73">
        <v>482</v>
      </c>
      <c r="N73" s="4">
        <f t="shared" si="17"/>
        <v>4.5932750000000002</v>
      </c>
      <c r="O73" s="4">
        <f t="shared" si="18"/>
        <v>4.6480500000000005</v>
      </c>
      <c r="P73" s="4">
        <f t="shared" si="19"/>
        <v>3.7638250000000002</v>
      </c>
      <c r="R73" s="4">
        <f t="shared" si="20"/>
        <v>25.411466221667318</v>
      </c>
      <c r="S73" s="4">
        <f t="shared" si="21"/>
        <v>18.543607112616421</v>
      </c>
    </row>
    <row r="74" spans="1:19" x14ac:dyDescent="0.3">
      <c r="A74">
        <v>2</v>
      </c>
      <c r="B74" t="s">
        <v>12</v>
      </c>
      <c r="C74">
        <v>17.399999999999999</v>
      </c>
      <c r="D74">
        <v>31.66</v>
      </c>
      <c r="E74">
        <v>11.79</v>
      </c>
      <c r="F74">
        <f t="shared" si="15"/>
        <v>19.87</v>
      </c>
      <c r="G74">
        <v>8625</v>
      </c>
      <c r="H74">
        <v>3</v>
      </c>
      <c r="I74">
        <v>2.87</v>
      </c>
      <c r="J74" s="4">
        <f t="shared" si="16"/>
        <v>2.9350000000000001</v>
      </c>
      <c r="K74">
        <v>588</v>
      </c>
      <c r="L74">
        <v>595</v>
      </c>
      <c r="M74">
        <v>486</v>
      </c>
      <c r="N74" s="4">
        <f t="shared" si="17"/>
        <v>4.5932750000000002</v>
      </c>
      <c r="O74" s="4">
        <f t="shared" si="18"/>
        <v>4.6480500000000005</v>
      </c>
      <c r="P74" s="4">
        <f t="shared" si="19"/>
        <v>3.7951250000000001</v>
      </c>
      <c r="R74" s="4">
        <f t="shared" si="20"/>
        <v>21.674251234857731</v>
      </c>
      <c r="S74" s="4">
        <f t="shared" si="21"/>
        <v>17.866215071972903</v>
      </c>
    </row>
    <row r="75" spans="1:19" x14ac:dyDescent="0.3">
      <c r="A75">
        <v>2</v>
      </c>
      <c r="B75" t="s">
        <v>13</v>
      </c>
      <c r="C75">
        <v>17.3</v>
      </c>
      <c r="D75">
        <v>35.17</v>
      </c>
      <c r="E75">
        <v>11.78</v>
      </c>
      <c r="F75">
        <f t="shared" si="15"/>
        <v>23.39</v>
      </c>
      <c r="G75">
        <v>8625</v>
      </c>
      <c r="H75">
        <v>3</v>
      </c>
      <c r="I75">
        <v>2.87</v>
      </c>
      <c r="J75" s="4">
        <f t="shared" si="16"/>
        <v>2.9350000000000001</v>
      </c>
      <c r="K75">
        <v>588</v>
      </c>
      <c r="L75">
        <v>595</v>
      </c>
      <c r="M75">
        <v>487</v>
      </c>
      <c r="N75" s="4">
        <f t="shared" si="17"/>
        <v>4.5932750000000002</v>
      </c>
      <c r="O75" s="4">
        <f t="shared" si="18"/>
        <v>4.6480500000000005</v>
      </c>
      <c r="P75" s="4">
        <f t="shared" si="19"/>
        <v>3.8029500000000001</v>
      </c>
      <c r="R75" s="4">
        <f t="shared" si="20"/>
        <v>25.661356077712668</v>
      </c>
      <c r="S75" s="4">
        <f t="shared" si="21"/>
        <v>17.696867061812014</v>
      </c>
    </row>
    <row r="76" spans="1:19" x14ac:dyDescent="0.3">
      <c r="A76">
        <v>2</v>
      </c>
      <c r="B76" t="s">
        <v>14</v>
      </c>
      <c r="C76">
        <v>17.2</v>
      </c>
      <c r="D76">
        <v>35.39</v>
      </c>
      <c r="E76">
        <v>11.72</v>
      </c>
      <c r="F76">
        <f t="shared" si="15"/>
        <v>23.67</v>
      </c>
      <c r="G76">
        <v>8625</v>
      </c>
      <c r="H76">
        <v>3</v>
      </c>
      <c r="I76">
        <v>2.87</v>
      </c>
      <c r="J76" s="4">
        <f t="shared" si="16"/>
        <v>2.9350000000000001</v>
      </c>
      <c r="K76">
        <v>588</v>
      </c>
      <c r="L76">
        <v>595</v>
      </c>
      <c r="M76">
        <v>489</v>
      </c>
      <c r="N76" s="4">
        <f t="shared" si="17"/>
        <v>4.5932750000000002</v>
      </c>
      <c r="O76" s="4">
        <f t="shared" si="18"/>
        <v>4.6480500000000005</v>
      </c>
      <c r="P76" s="4">
        <f t="shared" si="19"/>
        <v>3.8186</v>
      </c>
      <c r="R76" s="4">
        <f t="shared" si="20"/>
        <v>26.119526237655329</v>
      </c>
      <c r="S76" s="4">
        <f t="shared" si="21"/>
        <v>17.358171041490255</v>
      </c>
    </row>
    <row r="77" spans="1:19" x14ac:dyDescent="0.3">
      <c r="A77">
        <v>3</v>
      </c>
      <c r="B77" t="s">
        <v>11</v>
      </c>
      <c r="C77">
        <v>17.3</v>
      </c>
      <c r="D77">
        <v>28.37</v>
      </c>
      <c r="E77">
        <v>11.72</v>
      </c>
      <c r="F77">
        <f t="shared" si="15"/>
        <v>16.649999999999999</v>
      </c>
      <c r="G77">
        <v>8625</v>
      </c>
      <c r="H77">
        <v>3</v>
      </c>
      <c r="I77">
        <v>2.87</v>
      </c>
      <c r="J77" s="4">
        <f t="shared" si="16"/>
        <v>2.9350000000000001</v>
      </c>
      <c r="K77">
        <v>588</v>
      </c>
      <c r="L77">
        <v>595</v>
      </c>
      <c r="M77">
        <v>476</v>
      </c>
      <c r="N77" s="4">
        <f t="shared" si="17"/>
        <v>4.5932750000000002</v>
      </c>
      <c r="O77" s="4">
        <f t="shared" si="18"/>
        <v>4.6480500000000005</v>
      </c>
      <c r="P77" s="4">
        <f t="shared" si="19"/>
        <v>3.7168750000000004</v>
      </c>
      <c r="R77" s="4">
        <f t="shared" si="20"/>
        <v>18.266848169898072</v>
      </c>
      <c r="S77" s="4">
        <f t="shared" si="21"/>
        <v>19.559695173581705</v>
      </c>
    </row>
    <row r="78" spans="1:19" x14ac:dyDescent="0.3">
      <c r="A78">
        <v>3</v>
      </c>
      <c r="B78" t="s">
        <v>12</v>
      </c>
      <c r="C78">
        <v>17.399999999999999</v>
      </c>
      <c r="D78">
        <v>27.72</v>
      </c>
      <c r="E78">
        <v>11.8</v>
      </c>
      <c r="F78">
        <f t="shared" si="15"/>
        <v>15.919999999999998</v>
      </c>
      <c r="G78">
        <v>8625</v>
      </c>
      <c r="H78">
        <v>3</v>
      </c>
      <c r="I78">
        <v>2.87</v>
      </c>
      <c r="J78" s="4">
        <f t="shared" si="16"/>
        <v>2.9350000000000001</v>
      </c>
      <c r="K78">
        <v>588</v>
      </c>
      <c r="L78">
        <v>595</v>
      </c>
      <c r="M78">
        <v>482</v>
      </c>
      <c r="N78" s="4">
        <f t="shared" si="17"/>
        <v>4.5932750000000002</v>
      </c>
      <c r="O78" s="4">
        <f t="shared" si="18"/>
        <v>4.6480500000000005</v>
      </c>
      <c r="P78" s="4">
        <f t="shared" si="19"/>
        <v>3.7638250000000002</v>
      </c>
      <c r="R78" s="4">
        <f t="shared" si="20"/>
        <v>17.365580254601657</v>
      </c>
      <c r="S78" s="4">
        <f t="shared" si="21"/>
        <v>18.543607112616421</v>
      </c>
    </row>
    <row r="79" spans="1:19" x14ac:dyDescent="0.3">
      <c r="A79">
        <v>3</v>
      </c>
      <c r="B79" t="s">
        <v>13</v>
      </c>
      <c r="C79">
        <v>17.600000000000001</v>
      </c>
      <c r="D79">
        <v>29.67</v>
      </c>
      <c r="E79">
        <v>11.75</v>
      </c>
      <c r="F79">
        <f t="shared" si="15"/>
        <v>17.920000000000002</v>
      </c>
      <c r="G79">
        <v>8625</v>
      </c>
      <c r="H79">
        <v>3</v>
      </c>
      <c r="I79">
        <v>2.87</v>
      </c>
      <c r="J79" s="4">
        <f t="shared" si="16"/>
        <v>2.9350000000000001</v>
      </c>
      <c r="K79">
        <v>588</v>
      </c>
      <c r="L79">
        <v>595</v>
      </c>
      <c r="M79">
        <v>483</v>
      </c>
      <c r="N79" s="4">
        <f t="shared" si="17"/>
        <v>4.5932750000000002</v>
      </c>
      <c r="O79" s="4">
        <f t="shared" si="18"/>
        <v>4.6480500000000005</v>
      </c>
      <c r="P79" s="4">
        <f t="shared" si="19"/>
        <v>3.7716500000000002</v>
      </c>
      <c r="R79" s="4">
        <f t="shared" si="20"/>
        <v>19.325058702699703</v>
      </c>
      <c r="S79" s="4">
        <f t="shared" si="21"/>
        <v>18.374259102455536</v>
      </c>
    </row>
    <row r="80" spans="1:19" x14ac:dyDescent="0.3">
      <c r="A80">
        <v>3</v>
      </c>
      <c r="B80" t="s">
        <v>14</v>
      </c>
      <c r="C80">
        <v>16.8</v>
      </c>
      <c r="D80">
        <v>27.07</v>
      </c>
      <c r="E80">
        <v>11.8</v>
      </c>
      <c r="F80">
        <f t="shared" si="15"/>
        <v>15.27</v>
      </c>
      <c r="G80">
        <v>8625</v>
      </c>
      <c r="H80">
        <v>3</v>
      </c>
      <c r="I80">
        <v>2.87</v>
      </c>
      <c r="J80" s="4">
        <f t="shared" si="16"/>
        <v>2.9350000000000001</v>
      </c>
      <c r="K80">
        <v>588</v>
      </c>
      <c r="L80">
        <v>595</v>
      </c>
      <c r="M80">
        <v>478</v>
      </c>
      <c r="N80" s="4">
        <f t="shared" si="17"/>
        <v>4.5932750000000002</v>
      </c>
      <c r="O80" s="4">
        <f t="shared" si="18"/>
        <v>4.6480500000000005</v>
      </c>
      <c r="P80" s="4">
        <f t="shared" si="19"/>
        <v>3.7325250000000003</v>
      </c>
      <c r="R80" s="4">
        <f t="shared" si="20"/>
        <v>17.2514355351428</v>
      </c>
      <c r="S80" s="4">
        <f t="shared" si="21"/>
        <v>19.220999153259942</v>
      </c>
    </row>
    <row r="81" spans="1:19" x14ac:dyDescent="0.3">
      <c r="A81">
        <v>4</v>
      </c>
      <c r="B81" t="s">
        <v>11</v>
      </c>
      <c r="C81">
        <v>17.2</v>
      </c>
      <c r="D81">
        <v>23.43</v>
      </c>
      <c r="E81">
        <v>11.71</v>
      </c>
      <c r="F81">
        <f t="shared" si="15"/>
        <v>11.719999999999999</v>
      </c>
      <c r="G81">
        <v>8625</v>
      </c>
      <c r="H81">
        <v>3</v>
      </c>
      <c r="I81">
        <v>2.87</v>
      </c>
      <c r="J81" s="4">
        <f t="shared" si="16"/>
        <v>2.9350000000000001</v>
      </c>
      <c r="K81">
        <v>588</v>
      </c>
      <c r="L81">
        <v>595</v>
      </c>
      <c r="M81">
        <v>462</v>
      </c>
      <c r="N81" s="4">
        <f t="shared" si="17"/>
        <v>4.5932750000000002</v>
      </c>
      <c r="O81" s="4">
        <f t="shared" si="18"/>
        <v>4.6480500000000005</v>
      </c>
      <c r="P81" s="4">
        <f t="shared" si="19"/>
        <v>3.6073250000000003</v>
      </c>
      <c r="R81" s="4">
        <f t="shared" si="20"/>
        <v>12.932862167525158</v>
      </c>
      <c r="S81" s="4">
        <f t="shared" si="21"/>
        <v>21.930567315834026</v>
      </c>
    </row>
    <row r="82" spans="1:19" x14ac:dyDescent="0.3">
      <c r="A82">
        <v>4</v>
      </c>
      <c r="B82" t="s">
        <v>12</v>
      </c>
      <c r="C82">
        <v>17.399999999999999</v>
      </c>
      <c r="D82">
        <v>23.4</v>
      </c>
      <c r="E82">
        <v>11.77</v>
      </c>
      <c r="F82">
        <f t="shared" si="15"/>
        <v>11.629999999999999</v>
      </c>
      <c r="G82">
        <v>8625</v>
      </c>
      <c r="H82">
        <v>3</v>
      </c>
      <c r="I82">
        <v>2.87</v>
      </c>
      <c r="J82" s="4">
        <f t="shared" si="16"/>
        <v>2.9350000000000001</v>
      </c>
      <c r="K82">
        <v>588</v>
      </c>
      <c r="L82">
        <v>595</v>
      </c>
      <c r="M82">
        <v>473</v>
      </c>
      <c r="N82" s="4">
        <f t="shared" si="17"/>
        <v>4.5932750000000002</v>
      </c>
      <c r="O82" s="4">
        <f t="shared" si="18"/>
        <v>4.6480500000000005</v>
      </c>
      <c r="P82" s="4">
        <f t="shared" si="19"/>
        <v>3.6934</v>
      </c>
      <c r="R82" s="4">
        <f t="shared" si="20"/>
        <v>12.686036329209632</v>
      </c>
      <c r="S82" s="4">
        <f t="shared" si="21"/>
        <v>20.067739204064349</v>
      </c>
    </row>
    <row r="83" spans="1:19" x14ac:dyDescent="0.3">
      <c r="A83">
        <v>4</v>
      </c>
      <c r="B83" t="s">
        <v>13</v>
      </c>
      <c r="C83">
        <v>17</v>
      </c>
      <c r="D83">
        <v>22.96</v>
      </c>
      <c r="E83">
        <v>11.8</v>
      </c>
      <c r="F83">
        <f t="shared" si="15"/>
        <v>11.16</v>
      </c>
      <c r="G83">
        <v>8625</v>
      </c>
      <c r="H83">
        <v>3</v>
      </c>
      <c r="I83">
        <v>2.87</v>
      </c>
      <c r="J83" s="4">
        <f t="shared" si="16"/>
        <v>2.9350000000000001</v>
      </c>
      <c r="K83">
        <v>588</v>
      </c>
      <c r="L83">
        <v>595</v>
      </c>
      <c r="M83">
        <v>475</v>
      </c>
      <c r="N83" s="4">
        <f t="shared" si="17"/>
        <v>4.5932750000000002</v>
      </c>
      <c r="O83" s="4">
        <f t="shared" si="18"/>
        <v>4.6480500000000005</v>
      </c>
      <c r="P83" s="4">
        <f t="shared" si="19"/>
        <v>3.70905</v>
      </c>
      <c r="R83" s="4">
        <f t="shared" si="20"/>
        <v>12.459790999702813</v>
      </c>
      <c r="S83" s="4">
        <f t="shared" si="21"/>
        <v>19.72904318374259</v>
      </c>
    </row>
    <row r="84" spans="1:19" x14ac:dyDescent="0.3">
      <c r="A84">
        <v>4</v>
      </c>
      <c r="B84" t="s">
        <v>14</v>
      </c>
      <c r="C84">
        <v>17.3</v>
      </c>
      <c r="D84">
        <v>23.17</v>
      </c>
      <c r="E84">
        <v>11.75</v>
      </c>
      <c r="F84">
        <f t="shared" si="15"/>
        <v>11.420000000000002</v>
      </c>
      <c r="G84">
        <v>8625</v>
      </c>
      <c r="H84">
        <v>3</v>
      </c>
      <c r="I84">
        <v>2.87</v>
      </c>
      <c r="J84" s="4">
        <f t="shared" si="16"/>
        <v>2.9350000000000001</v>
      </c>
      <c r="K84">
        <v>588</v>
      </c>
      <c r="L84">
        <v>595</v>
      </c>
      <c r="M84">
        <v>479</v>
      </c>
      <c r="N84" s="4">
        <f t="shared" si="17"/>
        <v>4.5932750000000002</v>
      </c>
      <c r="O84" s="4">
        <f t="shared" si="18"/>
        <v>4.6480500000000005</v>
      </c>
      <c r="P84" s="4">
        <f t="shared" si="19"/>
        <v>3.7403500000000003</v>
      </c>
      <c r="R84" s="4">
        <f t="shared" si="20"/>
        <v>12.528973339353513</v>
      </c>
      <c r="S84" s="4">
        <f t="shared" si="21"/>
        <v>19.051651143099058</v>
      </c>
    </row>
    <row r="85" spans="1:19" x14ac:dyDescent="0.3">
      <c r="A85">
        <v>5</v>
      </c>
      <c r="B85" t="s">
        <v>11</v>
      </c>
      <c r="C85">
        <v>17.2</v>
      </c>
      <c r="D85">
        <v>24.73</v>
      </c>
      <c r="E85">
        <v>12.35</v>
      </c>
      <c r="F85">
        <f t="shared" si="15"/>
        <v>12.38</v>
      </c>
      <c r="G85">
        <v>12720</v>
      </c>
      <c r="H85">
        <v>3.1</v>
      </c>
      <c r="I85">
        <v>2.91</v>
      </c>
      <c r="J85" s="4">
        <f t="shared" si="16"/>
        <v>3.0049999999999999</v>
      </c>
      <c r="K85">
        <v>595</v>
      </c>
      <c r="L85">
        <v>595</v>
      </c>
      <c r="M85">
        <v>428</v>
      </c>
      <c r="N85" s="4">
        <f t="shared" ref="N85:N100" si="22">(K85-1)*0.007825</f>
        <v>4.6480500000000005</v>
      </c>
      <c r="O85" s="4">
        <f t="shared" ref="O85:O100" si="23">(L85-1)*0.007825</f>
        <v>4.6480500000000005</v>
      </c>
      <c r="P85" s="4">
        <f t="shared" ref="P85:P100" si="24">(M85-1)*0.007825</f>
        <v>3.341275</v>
      </c>
      <c r="R85" s="4">
        <f t="shared" si="20"/>
        <v>9.2631708556901415</v>
      </c>
      <c r="S85" s="4">
        <f t="shared" si="21"/>
        <v>28.114478114478125</v>
      </c>
    </row>
    <row r="86" spans="1:19" x14ac:dyDescent="0.3">
      <c r="A86">
        <v>5</v>
      </c>
      <c r="B86" t="s">
        <v>12</v>
      </c>
      <c r="C86">
        <v>17.399999999999999</v>
      </c>
      <c r="D86">
        <v>22.71</v>
      </c>
      <c r="E86">
        <v>11.79</v>
      </c>
      <c r="F86">
        <f t="shared" si="15"/>
        <v>10.920000000000002</v>
      </c>
      <c r="G86">
        <v>12720</v>
      </c>
      <c r="H86">
        <v>3.1</v>
      </c>
      <c r="I86">
        <v>2.91</v>
      </c>
      <c r="J86" s="4">
        <f t="shared" si="16"/>
        <v>3.0049999999999999</v>
      </c>
      <c r="K86">
        <v>595</v>
      </c>
      <c r="L86">
        <v>595</v>
      </c>
      <c r="M86">
        <v>464</v>
      </c>
      <c r="N86" s="4">
        <f t="shared" si="22"/>
        <v>4.6480500000000005</v>
      </c>
      <c r="O86" s="4">
        <f t="shared" si="23"/>
        <v>4.6480500000000005</v>
      </c>
      <c r="P86" s="4">
        <f t="shared" si="24"/>
        <v>3.6229750000000003</v>
      </c>
      <c r="R86" s="4">
        <f t="shared" si="20"/>
        <v>8.0768286019309308</v>
      </c>
      <c r="S86" s="4">
        <f t="shared" si="21"/>
        <v>22.053872053872059</v>
      </c>
    </row>
    <row r="87" spans="1:19" x14ac:dyDescent="0.3">
      <c r="A87">
        <v>5</v>
      </c>
      <c r="B87" t="s">
        <v>13</v>
      </c>
      <c r="C87">
        <v>17</v>
      </c>
      <c r="D87">
        <v>22.35</v>
      </c>
      <c r="E87">
        <v>11.72</v>
      </c>
      <c r="F87">
        <f t="shared" si="15"/>
        <v>10.63</v>
      </c>
      <c r="G87">
        <v>12720</v>
      </c>
      <c r="H87">
        <v>3.1</v>
      </c>
      <c r="I87">
        <v>2.91</v>
      </c>
      <c r="J87" s="4">
        <f t="shared" si="16"/>
        <v>3.0049999999999999</v>
      </c>
      <c r="K87">
        <v>595</v>
      </c>
      <c r="L87">
        <v>595</v>
      </c>
      <c r="M87">
        <v>463</v>
      </c>
      <c r="N87" s="4">
        <f t="shared" si="22"/>
        <v>4.6480500000000005</v>
      </c>
      <c r="O87" s="4">
        <f t="shared" si="23"/>
        <v>4.6480500000000005</v>
      </c>
      <c r="P87" s="4">
        <f t="shared" si="24"/>
        <v>3.6151500000000003</v>
      </c>
      <c r="R87" s="4">
        <f t="shared" si="20"/>
        <v>8.0473301652141149</v>
      </c>
      <c r="S87" s="4">
        <f t="shared" si="21"/>
        <v>22.222222222222221</v>
      </c>
    </row>
    <row r="88" spans="1:19" x14ac:dyDescent="0.3">
      <c r="A88">
        <v>5</v>
      </c>
      <c r="B88" t="s">
        <v>14</v>
      </c>
      <c r="C88">
        <v>17.3</v>
      </c>
      <c r="D88">
        <v>23.45</v>
      </c>
      <c r="E88">
        <v>11.79</v>
      </c>
      <c r="F88">
        <f t="shared" si="15"/>
        <v>11.66</v>
      </c>
      <c r="G88">
        <v>12720</v>
      </c>
      <c r="H88">
        <v>3.1</v>
      </c>
      <c r="I88">
        <v>2.91</v>
      </c>
      <c r="J88" s="4">
        <f t="shared" si="16"/>
        <v>3.0049999999999999</v>
      </c>
      <c r="K88">
        <v>595</v>
      </c>
      <c r="L88">
        <v>595</v>
      </c>
      <c r="M88">
        <v>466</v>
      </c>
      <c r="N88" s="4">
        <f t="shared" si="22"/>
        <v>4.6480500000000005</v>
      </c>
      <c r="O88" s="4">
        <f t="shared" si="23"/>
        <v>4.6480500000000005</v>
      </c>
      <c r="P88" s="4">
        <f t="shared" si="24"/>
        <v>3.6386250000000002</v>
      </c>
      <c r="R88" s="4">
        <f t="shared" si="20"/>
        <v>8.6740101107061047</v>
      </c>
      <c r="S88" s="4">
        <f t="shared" si="21"/>
        <v>21.717171717171723</v>
      </c>
    </row>
    <row r="89" spans="1:19" x14ac:dyDescent="0.3">
      <c r="A89">
        <v>6</v>
      </c>
      <c r="B89" t="s">
        <v>11</v>
      </c>
      <c r="C89">
        <v>17.2</v>
      </c>
      <c r="D89">
        <v>21.47</v>
      </c>
      <c r="E89">
        <v>11.71</v>
      </c>
      <c r="F89">
        <f t="shared" si="15"/>
        <v>9.759999999999998</v>
      </c>
      <c r="G89">
        <v>12720</v>
      </c>
      <c r="H89">
        <v>3.1</v>
      </c>
      <c r="I89">
        <v>2.91</v>
      </c>
      <c r="J89" s="4">
        <f t="shared" si="16"/>
        <v>3.0049999999999999</v>
      </c>
      <c r="K89">
        <v>595</v>
      </c>
      <c r="L89">
        <v>595</v>
      </c>
      <c r="M89">
        <v>475</v>
      </c>
      <c r="N89" s="4">
        <f t="shared" si="22"/>
        <v>4.6480500000000005</v>
      </c>
      <c r="O89" s="4">
        <f t="shared" si="23"/>
        <v>4.6480500000000005</v>
      </c>
      <c r="P89" s="4">
        <f t="shared" si="24"/>
        <v>3.70905</v>
      </c>
      <c r="R89" s="4">
        <f t="shared" si="20"/>
        <v>7.3027905938235671</v>
      </c>
      <c r="S89" s="4">
        <f t="shared" si="21"/>
        <v>20.202020202020211</v>
      </c>
    </row>
    <row r="90" spans="1:19" x14ac:dyDescent="0.3">
      <c r="A90">
        <v>6</v>
      </c>
      <c r="B90" t="s">
        <v>12</v>
      </c>
      <c r="C90">
        <v>17.399999999999999</v>
      </c>
      <c r="D90">
        <v>20.3</v>
      </c>
      <c r="E90">
        <v>11.72</v>
      </c>
      <c r="F90">
        <f t="shared" si="15"/>
        <v>8.58</v>
      </c>
      <c r="G90">
        <v>12720</v>
      </c>
      <c r="H90">
        <v>3.1</v>
      </c>
      <c r="I90">
        <v>2.91</v>
      </c>
      <c r="J90" s="4">
        <f t="shared" si="16"/>
        <v>3.0049999999999999</v>
      </c>
      <c r="K90">
        <v>595</v>
      </c>
      <c r="L90">
        <v>595</v>
      </c>
      <c r="M90">
        <v>472</v>
      </c>
      <c r="N90" s="4">
        <f t="shared" si="22"/>
        <v>4.6480500000000005</v>
      </c>
      <c r="O90" s="4">
        <f t="shared" si="23"/>
        <v>4.6480500000000005</v>
      </c>
      <c r="P90" s="4">
        <f t="shared" si="24"/>
        <v>3.685575</v>
      </c>
      <c r="R90" s="4">
        <f t="shared" si="20"/>
        <v>6.3460796158028723</v>
      </c>
      <c r="S90" s="4">
        <f t="shared" si="21"/>
        <v>20.70707070707072</v>
      </c>
    </row>
    <row r="91" spans="1:19" x14ac:dyDescent="0.3">
      <c r="A91">
        <v>6</v>
      </c>
      <c r="B91" t="s">
        <v>13</v>
      </c>
      <c r="C91">
        <v>17</v>
      </c>
      <c r="D91">
        <v>19.87</v>
      </c>
      <c r="E91">
        <v>11.83</v>
      </c>
      <c r="F91">
        <f t="shared" si="15"/>
        <v>8.0400000000000009</v>
      </c>
      <c r="G91">
        <v>12720</v>
      </c>
      <c r="H91">
        <v>3.1</v>
      </c>
      <c r="I91">
        <v>2.91</v>
      </c>
      <c r="J91" s="4">
        <f t="shared" si="16"/>
        <v>3.0049999999999999</v>
      </c>
      <c r="K91">
        <v>595</v>
      </c>
      <c r="L91">
        <v>595</v>
      </c>
      <c r="M91">
        <v>472</v>
      </c>
      <c r="N91" s="4">
        <f t="shared" si="22"/>
        <v>4.6480500000000005</v>
      </c>
      <c r="O91" s="4">
        <f t="shared" si="23"/>
        <v>4.6480500000000005</v>
      </c>
      <c r="P91" s="4">
        <f t="shared" si="24"/>
        <v>3.685575</v>
      </c>
      <c r="R91" s="4">
        <f t="shared" si="20"/>
        <v>6.0865977919399334</v>
      </c>
      <c r="S91" s="4">
        <f t="shared" si="21"/>
        <v>20.70707070707072</v>
      </c>
    </row>
    <row r="92" spans="1:19" x14ac:dyDescent="0.3">
      <c r="A92">
        <v>6</v>
      </c>
      <c r="B92" t="s">
        <v>14</v>
      </c>
      <c r="C92">
        <v>17.3</v>
      </c>
      <c r="D92">
        <v>20.27</v>
      </c>
      <c r="E92">
        <v>11.79</v>
      </c>
      <c r="F92">
        <f t="shared" si="15"/>
        <v>8.48</v>
      </c>
      <c r="G92">
        <v>12720</v>
      </c>
      <c r="H92">
        <v>3.1</v>
      </c>
      <c r="I92">
        <v>2.91</v>
      </c>
      <c r="J92" s="4">
        <f t="shared" si="16"/>
        <v>3.0049999999999999</v>
      </c>
      <c r="K92">
        <v>595</v>
      </c>
      <c r="L92">
        <v>595</v>
      </c>
      <c r="M92">
        <v>483</v>
      </c>
      <c r="N92" s="4">
        <f t="shared" si="22"/>
        <v>4.6480500000000005</v>
      </c>
      <c r="O92" s="4">
        <f t="shared" si="23"/>
        <v>4.6480500000000005</v>
      </c>
      <c r="P92" s="4">
        <f t="shared" si="24"/>
        <v>3.7716500000000002</v>
      </c>
      <c r="R92" s="4">
        <f t="shared" si="20"/>
        <v>6.3083709896044393</v>
      </c>
      <c r="S92" s="4">
        <f t="shared" si="21"/>
        <v>18.855218855218858</v>
      </c>
    </row>
    <row r="93" spans="1:19" x14ac:dyDescent="0.3">
      <c r="A93">
        <v>7</v>
      </c>
      <c r="B93" t="s">
        <v>11</v>
      </c>
      <c r="C93">
        <v>17.2</v>
      </c>
      <c r="D93">
        <v>18.23</v>
      </c>
      <c r="E93">
        <v>11.79</v>
      </c>
      <c r="F93">
        <f t="shared" si="15"/>
        <v>6.4400000000000013</v>
      </c>
      <c r="G93">
        <v>12720</v>
      </c>
      <c r="H93">
        <v>3.1</v>
      </c>
      <c r="I93">
        <v>2.91</v>
      </c>
      <c r="J93" s="4">
        <f t="shared" si="16"/>
        <v>3.0049999999999999</v>
      </c>
      <c r="K93">
        <v>595</v>
      </c>
      <c r="L93">
        <v>595</v>
      </c>
      <c r="M93">
        <v>488</v>
      </c>
      <c r="N93" s="4">
        <f t="shared" si="22"/>
        <v>4.6480500000000005</v>
      </c>
      <c r="O93" s="4">
        <f t="shared" si="23"/>
        <v>4.6480500000000005</v>
      </c>
      <c r="P93" s="4">
        <f t="shared" si="24"/>
        <v>3.810775</v>
      </c>
      <c r="R93" s="4">
        <f t="shared" si="20"/>
        <v>4.8186446131376846</v>
      </c>
      <c r="S93" s="4">
        <f t="shared" si="21"/>
        <v>18.013468013468025</v>
      </c>
    </row>
    <row r="94" spans="1:19" x14ac:dyDescent="0.3">
      <c r="A94">
        <v>7</v>
      </c>
      <c r="B94" t="s">
        <v>12</v>
      </c>
      <c r="C94">
        <v>17.399999999999999</v>
      </c>
      <c r="D94">
        <v>18.09</v>
      </c>
      <c r="E94">
        <v>11.7</v>
      </c>
      <c r="F94">
        <f t="shared" si="15"/>
        <v>6.3900000000000006</v>
      </c>
      <c r="G94">
        <v>12720</v>
      </c>
      <c r="H94">
        <v>3.1</v>
      </c>
      <c r="I94">
        <v>2.91</v>
      </c>
      <c r="J94" s="4">
        <f t="shared" si="16"/>
        <v>3.0049999999999999</v>
      </c>
      <c r="K94">
        <v>595</v>
      </c>
      <c r="L94">
        <v>595</v>
      </c>
      <c r="M94">
        <v>484</v>
      </c>
      <c r="N94" s="4">
        <f t="shared" si="22"/>
        <v>4.6480500000000005</v>
      </c>
      <c r="O94" s="4">
        <f t="shared" si="23"/>
        <v>4.6480500000000005</v>
      </c>
      <c r="P94" s="4">
        <f t="shared" si="24"/>
        <v>3.7794750000000001</v>
      </c>
      <c r="R94" s="4">
        <f t="shared" si="20"/>
        <v>4.7262760775035391</v>
      </c>
      <c r="S94" s="4">
        <f t="shared" si="21"/>
        <v>18.686868686868696</v>
      </c>
    </row>
    <row r="95" spans="1:19" x14ac:dyDescent="0.3">
      <c r="A95">
        <v>7</v>
      </c>
      <c r="B95" t="s">
        <v>13</v>
      </c>
      <c r="C95">
        <v>17</v>
      </c>
      <c r="D95">
        <v>17.86</v>
      </c>
      <c r="E95">
        <v>11.77</v>
      </c>
      <c r="F95">
        <f t="shared" si="15"/>
        <v>6.09</v>
      </c>
      <c r="G95">
        <v>12720</v>
      </c>
      <c r="H95">
        <v>3.1</v>
      </c>
      <c r="I95">
        <v>2.91</v>
      </c>
      <c r="J95" s="4">
        <f t="shared" si="16"/>
        <v>3.0049999999999999</v>
      </c>
      <c r="K95">
        <v>595</v>
      </c>
      <c r="L95">
        <v>595</v>
      </c>
      <c r="M95">
        <v>492</v>
      </c>
      <c r="N95" s="4">
        <f t="shared" si="22"/>
        <v>4.6480500000000005</v>
      </c>
      <c r="O95" s="4">
        <f t="shared" si="23"/>
        <v>4.6480500000000005</v>
      </c>
      <c r="P95" s="4">
        <f t="shared" si="24"/>
        <v>3.8420750000000004</v>
      </c>
      <c r="R95" s="4">
        <f t="shared" si="20"/>
        <v>4.6103707155365914</v>
      </c>
      <c r="S95" s="4">
        <f t="shared" si="21"/>
        <v>17.340067340067343</v>
      </c>
    </row>
    <row r="96" spans="1:19" x14ac:dyDescent="0.3">
      <c r="A96">
        <v>7</v>
      </c>
      <c r="B96" t="s">
        <v>14</v>
      </c>
      <c r="C96">
        <v>17.3</v>
      </c>
      <c r="D96">
        <v>17.739999999999998</v>
      </c>
      <c r="E96">
        <v>11.72</v>
      </c>
      <c r="F96">
        <f t="shared" si="15"/>
        <v>6.0199999999999978</v>
      </c>
      <c r="G96">
        <v>12720</v>
      </c>
      <c r="H96">
        <v>3.1</v>
      </c>
      <c r="I96">
        <v>2.91</v>
      </c>
      <c r="J96" s="4">
        <f t="shared" si="16"/>
        <v>3.0049999999999999</v>
      </c>
      <c r="K96">
        <v>595</v>
      </c>
      <c r="L96">
        <v>595</v>
      </c>
      <c r="M96">
        <v>483</v>
      </c>
      <c r="N96" s="4">
        <f t="shared" si="22"/>
        <v>4.6480500000000005</v>
      </c>
      <c r="O96" s="4">
        <f t="shared" si="23"/>
        <v>4.6480500000000005</v>
      </c>
      <c r="P96" s="4">
        <f t="shared" si="24"/>
        <v>3.7716500000000002</v>
      </c>
      <c r="R96" s="4">
        <f t="shared" si="20"/>
        <v>4.478348273280508</v>
      </c>
      <c r="S96" s="4">
        <f t="shared" si="21"/>
        <v>18.855218855218858</v>
      </c>
    </row>
    <row r="97" spans="1:19" x14ac:dyDescent="0.3">
      <c r="A97">
        <v>8</v>
      </c>
      <c r="B97" t="s">
        <v>11</v>
      </c>
      <c r="C97">
        <v>17.2</v>
      </c>
      <c r="D97">
        <v>18.399999999999999</v>
      </c>
      <c r="E97">
        <v>11.79</v>
      </c>
      <c r="F97">
        <f t="shared" si="15"/>
        <v>6.6099999999999994</v>
      </c>
      <c r="G97">
        <v>12720</v>
      </c>
      <c r="H97">
        <v>3.1</v>
      </c>
      <c r="I97">
        <v>2.91</v>
      </c>
      <c r="J97" s="4">
        <f t="shared" si="16"/>
        <v>3.0049999999999999</v>
      </c>
      <c r="K97">
        <v>595</v>
      </c>
      <c r="L97">
        <v>595</v>
      </c>
      <c r="M97">
        <v>484</v>
      </c>
      <c r="N97" s="4">
        <f t="shared" si="22"/>
        <v>4.6480500000000005</v>
      </c>
      <c r="O97" s="4">
        <f t="shared" si="23"/>
        <v>4.6480500000000005</v>
      </c>
      <c r="P97" s="4">
        <f t="shared" si="24"/>
        <v>3.7794750000000001</v>
      </c>
      <c r="R97" s="4">
        <f t="shared" si="20"/>
        <v>4.9458448591366588</v>
      </c>
      <c r="S97" s="4">
        <f t="shared" si="21"/>
        <v>18.686868686868696</v>
      </c>
    </row>
    <row r="98" spans="1:19" x14ac:dyDescent="0.3">
      <c r="A98">
        <v>8</v>
      </c>
      <c r="B98" t="s">
        <v>12</v>
      </c>
      <c r="C98">
        <v>17.399999999999999</v>
      </c>
      <c r="D98">
        <v>16.670000000000002</v>
      </c>
      <c r="E98">
        <v>11.79</v>
      </c>
      <c r="F98">
        <f t="shared" si="15"/>
        <v>4.8800000000000026</v>
      </c>
      <c r="G98">
        <v>12720</v>
      </c>
      <c r="H98">
        <v>3.1</v>
      </c>
      <c r="I98">
        <v>2.91</v>
      </c>
      <c r="J98" s="4">
        <f t="shared" si="16"/>
        <v>3.0049999999999999</v>
      </c>
      <c r="K98">
        <v>595</v>
      </c>
      <c r="L98">
        <v>595</v>
      </c>
      <c r="M98">
        <v>496</v>
      </c>
      <c r="N98" s="4">
        <f t="shared" si="22"/>
        <v>4.6480500000000005</v>
      </c>
      <c r="O98" s="4">
        <f t="shared" si="23"/>
        <v>4.6480500000000005</v>
      </c>
      <c r="P98" s="4">
        <f t="shared" si="24"/>
        <v>3.8733750000000002</v>
      </c>
      <c r="R98" s="4">
        <f t="shared" si="20"/>
        <v>3.609425236027743</v>
      </c>
      <c r="S98" s="4">
        <f t="shared" si="21"/>
        <v>16.666666666666675</v>
      </c>
    </row>
    <row r="99" spans="1:19" x14ac:dyDescent="0.3">
      <c r="A99">
        <v>8</v>
      </c>
      <c r="B99" t="s">
        <v>13</v>
      </c>
      <c r="C99">
        <v>17</v>
      </c>
      <c r="D99">
        <v>16.93</v>
      </c>
      <c r="E99">
        <v>11.8</v>
      </c>
      <c r="F99">
        <f t="shared" si="15"/>
        <v>5.129999999999999</v>
      </c>
      <c r="G99">
        <v>12720</v>
      </c>
      <c r="H99">
        <v>3.1</v>
      </c>
      <c r="I99">
        <v>2.91</v>
      </c>
      <c r="J99" s="4">
        <f t="shared" si="16"/>
        <v>3.0049999999999999</v>
      </c>
      <c r="K99">
        <v>595</v>
      </c>
      <c r="L99">
        <v>595</v>
      </c>
      <c r="M99">
        <v>494</v>
      </c>
      <c r="N99" s="4">
        <f t="shared" si="22"/>
        <v>4.6480500000000005</v>
      </c>
      <c r="O99" s="4">
        <f t="shared" si="23"/>
        <v>4.6480500000000005</v>
      </c>
      <c r="P99" s="4">
        <f t="shared" si="24"/>
        <v>3.8577250000000003</v>
      </c>
      <c r="R99" s="4">
        <f t="shared" si="20"/>
        <v>3.8836127702303291</v>
      </c>
      <c r="S99" s="4">
        <f t="shared" si="21"/>
        <v>17.003367003367011</v>
      </c>
    </row>
    <row r="100" spans="1:19" x14ac:dyDescent="0.3">
      <c r="A100">
        <v>8</v>
      </c>
      <c r="B100" t="s">
        <v>14</v>
      </c>
      <c r="C100">
        <v>17.3</v>
      </c>
      <c r="D100">
        <v>18.3</v>
      </c>
      <c r="E100">
        <v>11.8</v>
      </c>
      <c r="F100">
        <f t="shared" si="15"/>
        <v>6.5</v>
      </c>
      <c r="G100">
        <v>12720</v>
      </c>
      <c r="H100">
        <v>3.1</v>
      </c>
      <c r="I100">
        <v>2.91</v>
      </c>
      <c r="J100" s="4">
        <f t="shared" si="16"/>
        <v>3.0049999999999999</v>
      </c>
      <c r="K100">
        <v>595</v>
      </c>
      <c r="L100">
        <v>595</v>
      </c>
      <c r="M100">
        <v>487</v>
      </c>
      <c r="N100" s="4">
        <f t="shared" si="22"/>
        <v>4.6480500000000005</v>
      </c>
      <c r="O100" s="4">
        <f t="shared" si="23"/>
        <v>4.6480500000000005</v>
      </c>
      <c r="P100" s="4">
        <f t="shared" si="24"/>
        <v>3.8029500000000001</v>
      </c>
      <c r="R100" s="4">
        <f t="shared" si="20"/>
        <v>4.835425876465667</v>
      </c>
      <c r="S100" s="4">
        <f t="shared" si="21"/>
        <v>18.181818181818187</v>
      </c>
    </row>
    <row r="102" spans="1:19" x14ac:dyDescent="0.3">
      <c r="A102" s="2" t="s">
        <v>43</v>
      </c>
    </row>
    <row r="104" spans="1:19" x14ac:dyDescent="0.3">
      <c r="A104" t="s">
        <v>1</v>
      </c>
      <c r="B104" t="s">
        <v>34</v>
      </c>
      <c r="C104" t="s">
        <v>44</v>
      </c>
    </row>
    <row r="105" spans="1:19" x14ac:dyDescent="0.3">
      <c r="A105">
        <v>1</v>
      </c>
      <c r="B105" s="4">
        <f>AVERAGE(S69:S72)</f>
        <v>18.120237087214221</v>
      </c>
      <c r="C105" s="4">
        <f>_xlfn.CONFIDENCE.T(0.05,_xlfn.STDEV.S(S69:S72),4)</f>
        <v>2.8219447651083542</v>
      </c>
    </row>
    <row r="106" spans="1:19" x14ac:dyDescent="0.3">
      <c r="A106">
        <v>2</v>
      </c>
      <c r="B106" s="4">
        <f>AVERAGE(S73:S76)</f>
        <v>17.866215071972899</v>
      </c>
      <c r="C106" s="4">
        <f>_xlfn.CONFIDENCE.T(0.05,_xlfn.STDEV.S(S73:S76),4)</f>
        <v>0.79329959746526535</v>
      </c>
    </row>
    <row r="107" spans="1:19" x14ac:dyDescent="0.3">
      <c r="A107">
        <v>3</v>
      </c>
      <c r="B107" s="4">
        <f>AVERAGE(S77:S80)</f>
        <v>18.924640135478402</v>
      </c>
      <c r="C107" s="4">
        <f>_xlfn.CONFIDENCE.T(0.05,_xlfn.STDEV.S(S77:S80),4)</f>
        <v>0.89034067013565144</v>
      </c>
    </row>
    <row r="108" spans="1:19" x14ac:dyDescent="0.3">
      <c r="A108">
        <v>4</v>
      </c>
      <c r="B108" s="4">
        <f>AVERAGE(S81:S84)</f>
        <v>20.194750211685005</v>
      </c>
      <c r="C108" s="4">
        <f>_xlfn.CONFIDENCE.T(0.05,_xlfn.STDEV.S(S81:S84),4)</f>
        <v>1.9602317847641855</v>
      </c>
    </row>
    <row r="109" spans="1:19" x14ac:dyDescent="0.3">
      <c r="A109">
        <v>5</v>
      </c>
      <c r="B109" s="4">
        <f>AVERAGE(S85:S88)</f>
        <v>23.526936026936031</v>
      </c>
      <c r="C109" s="4">
        <f>_xlfn.CONFIDENCE.T(0.05,_xlfn.STDEV.S(S85:S88),4)</f>
        <v>4.8779909563498975</v>
      </c>
    </row>
    <row r="110" spans="1:19" x14ac:dyDescent="0.3">
      <c r="A110">
        <v>6</v>
      </c>
      <c r="B110" s="4">
        <f>AVERAGE(S89:S92)</f>
        <v>20.117845117845128</v>
      </c>
      <c r="C110" s="4">
        <f>_xlfn.CONFIDENCE.T(0.05,_xlfn.STDEV.S(S89:S92),4)</f>
        <v>1.3919592659371889</v>
      </c>
    </row>
    <row r="111" spans="1:19" x14ac:dyDescent="0.3">
      <c r="A111">
        <v>7</v>
      </c>
      <c r="B111" s="4">
        <f>AVERAGE(S93:S96)</f>
        <v>18.22390572390573</v>
      </c>
      <c r="C111" s="4">
        <f>_xlfn.CONFIDENCE.T(0.05,_xlfn.STDEV.S(S93:S96),4)</f>
        <v>1.1017981534686458</v>
      </c>
    </row>
    <row r="112" spans="1:19" x14ac:dyDescent="0.3">
      <c r="A112">
        <v>8</v>
      </c>
      <c r="B112" s="4">
        <f>AVERAGE(S97:S100)</f>
        <v>17.634680134680142</v>
      </c>
      <c r="C112" s="4">
        <f>_xlfn.CONFIDENCE.T(0.05,_xlfn.STDEV.S(S97:S100),4)</f>
        <v>1.5212812191192675</v>
      </c>
    </row>
  </sheetData>
  <mergeCells count="6">
    <mergeCell ref="K5:M5"/>
    <mergeCell ref="N5:P5"/>
    <mergeCell ref="K36:M36"/>
    <mergeCell ref="N36:P36"/>
    <mergeCell ref="K67:M67"/>
    <mergeCell ref="N67:P6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4E0D9-9A5B-4FD1-8B70-6866351D9CEC}">
  <dimension ref="A1:S112"/>
  <sheetViews>
    <sheetView workbookViewId="0"/>
  </sheetViews>
  <sheetFormatPr defaultRowHeight="14.4" x14ac:dyDescent="0.3"/>
  <cols>
    <col min="1" max="1" width="9.77734375" bestFit="1" customWidth="1"/>
    <col min="2" max="2" width="12.21875" bestFit="1" customWidth="1"/>
    <col min="3" max="3" width="24.33203125" bestFit="1" customWidth="1"/>
    <col min="4" max="4" width="10.44140625" bestFit="1" customWidth="1"/>
    <col min="5" max="5" width="11.88671875" bestFit="1" customWidth="1"/>
    <col min="6" max="6" width="14.21875" bestFit="1" customWidth="1"/>
    <col min="7" max="7" width="7.5546875" bestFit="1" customWidth="1"/>
    <col min="8" max="8" width="16.77734375" bestFit="1" customWidth="1"/>
    <col min="9" max="9" width="21.109375" bestFit="1" customWidth="1"/>
    <col min="10" max="10" width="26.44140625" bestFit="1" customWidth="1"/>
    <col min="11" max="11" width="4.88671875" bestFit="1" customWidth="1"/>
    <col min="12" max="12" width="9.109375" bestFit="1" customWidth="1"/>
    <col min="14" max="14" width="5.5546875" bestFit="1" customWidth="1"/>
    <col min="15" max="15" width="9.109375" bestFit="1" customWidth="1"/>
    <col min="16" max="16" width="8.88671875" bestFit="1" customWidth="1"/>
    <col min="18" max="18" width="13.109375" bestFit="1" customWidth="1"/>
    <col min="19" max="19" width="12.21875" bestFit="1" customWidth="1"/>
  </cols>
  <sheetData>
    <row r="1" spans="1:19" x14ac:dyDescent="0.3">
      <c r="A1" s="1" t="s">
        <v>0</v>
      </c>
    </row>
    <row r="3" spans="1:19" x14ac:dyDescent="0.3">
      <c r="A3" s="2" t="s">
        <v>16</v>
      </c>
    </row>
    <row r="5" spans="1:19" x14ac:dyDescent="0.3">
      <c r="K5" s="7" t="s">
        <v>38</v>
      </c>
      <c r="L5" s="7"/>
      <c r="M5" s="7"/>
      <c r="N5" s="7" t="s">
        <v>39</v>
      </c>
      <c r="O5" s="7"/>
      <c r="P5" s="7"/>
    </row>
    <row r="6" spans="1:19" x14ac:dyDescent="0.3">
      <c r="A6" t="s">
        <v>1</v>
      </c>
      <c r="B6" t="s">
        <v>2</v>
      </c>
      <c r="C6" t="s">
        <v>3</v>
      </c>
      <c r="D6" t="s">
        <v>6</v>
      </c>
      <c r="E6" t="s">
        <v>5</v>
      </c>
      <c r="F6" t="s">
        <v>4</v>
      </c>
      <c r="G6" t="s">
        <v>7</v>
      </c>
      <c r="H6" t="s">
        <v>10</v>
      </c>
      <c r="I6" t="s">
        <v>9</v>
      </c>
      <c r="J6" t="s">
        <v>8</v>
      </c>
      <c r="K6" t="s">
        <v>40</v>
      </c>
      <c r="L6" t="s">
        <v>41</v>
      </c>
      <c r="M6" t="s">
        <v>42</v>
      </c>
      <c r="N6" t="s">
        <v>40</v>
      </c>
      <c r="O6" t="s">
        <v>41</v>
      </c>
      <c r="P6" t="s">
        <v>42</v>
      </c>
      <c r="R6" t="s">
        <v>23</v>
      </c>
      <c r="S6" t="s">
        <v>34</v>
      </c>
    </row>
    <row r="7" spans="1:19" x14ac:dyDescent="0.3">
      <c r="A7">
        <v>8</v>
      </c>
      <c r="B7" t="s">
        <v>11</v>
      </c>
      <c r="C7">
        <v>16.600000000000001</v>
      </c>
      <c r="D7">
        <v>20.190000000000001</v>
      </c>
      <c r="E7">
        <v>12.35</v>
      </c>
      <c r="F7">
        <f>D7-E7</f>
        <v>7.8400000000000016</v>
      </c>
      <c r="G7">
        <v>2224</v>
      </c>
      <c r="H7">
        <v>3.03</v>
      </c>
      <c r="I7">
        <v>2.69</v>
      </c>
      <c r="J7">
        <f>(H7+I7)/2</f>
        <v>2.86</v>
      </c>
      <c r="K7">
        <v>1282</v>
      </c>
      <c r="L7">
        <v>1313</v>
      </c>
      <c r="M7">
        <v>33.200000000000003</v>
      </c>
      <c r="N7" s="4">
        <f>(K7-1)*0.003908</f>
        <v>5.0061479999999996</v>
      </c>
      <c r="O7" s="4">
        <f t="shared" ref="O7:P7" si="0">(L7-1)*0.003908</f>
        <v>5.1272960000000003</v>
      </c>
      <c r="P7" s="4">
        <f t="shared" si="0"/>
        <v>0.12583760000000002</v>
      </c>
      <c r="R7" s="4">
        <f>F7/1000/PI()/0.0007/C7*100/G7*60*60</f>
        <v>34.763842991382191</v>
      </c>
      <c r="S7" s="4">
        <f>(1-2*P7/(N7+O7))*100</f>
        <v>97.516390281527194</v>
      </c>
    </row>
    <row r="8" spans="1:19" x14ac:dyDescent="0.3">
      <c r="A8">
        <v>8</v>
      </c>
      <c r="B8" t="s">
        <v>12</v>
      </c>
      <c r="C8">
        <v>16.100000000000001</v>
      </c>
      <c r="D8">
        <v>20.18</v>
      </c>
      <c r="E8">
        <v>11.75</v>
      </c>
      <c r="F8">
        <f t="shared" ref="F8:F22" si="1">D8-E8</f>
        <v>8.43</v>
      </c>
      <c r="G8">
        <v>2224</v>
      </c>
      <c r="H8">
        <v>3.03</v>
      </c>
      <c r="I8">
        <v>2.69</v>
      </c>
      <c r="J8">
        <f t="shared" ref="J8:J22" si="2">(H8+I8)/2</f>
        <v>2.86</v>
      </c>
      <c r="K8">
        <v>1282</v>
      </c>
      <c r="L8">
        <v>1313</v>
      </c>
      <c r="M8">
        <v>36.1</v>
      </c>
      <c r="N8" s="4">
        <f t="shared" ref="N8:N22" si="3">(K8-1)*0.003908</f>
        <v>5.0061479999999996</v>
      </c>
      <c r="O8" s="4">
        <f t="shared" ref="O8:O22" si="4">(L8-1)*0.003908</f>
        <v>5.1272960000000003</v>
      </c>
      <c r="P8" s="4">
        <f t="shared" ref="P8:P22" si="5">(M8-1)*0.003908</f>
        <v>0.13717080000000001</v>
      </c>
      <c r="R8" s="4">
        <f t="shared" ref="R8:R22" si="6">F8/1000/PI()/0.0007/C8*100/G8*60*60</f>
        <v>38.540869094055331</v>
      </c>
      <c r="S8" s="4">
        <f t="shared" ref="S8:S22" si="7">(1-2*P8/(N8+O8))*100</f>
        <v>97.292711145391436</v>
      </c>
    </row>
    <row r="9" spans="1:19" x14ac:dyDescent="0.3">
      <c r="A9">
        <v>8</v>
      </c>
      <c r="B9" t="s">
        <v>13</v>
      </c>
      <c r="C9">
        <v>17.3</v>
      </c>
      <c r="D9">
        <v>20.49</v>
      </c>
      <c r="E9">
        <v>11.76</v>
      </c>
      <c r="F9">
        <f t="shared" si="1"/>
        <v>8.7299999999999986</v>
      </c>
      <c r="G9">
        <v>2224</v>
      </c>
      <c r="H9">
        <v>3.03</v>
      </c>
      <c r="I9">
        <v>2.69</v>
      </c>
      <c r="J9">
        <f t="shared" si="2"/>
        <v>2.86</v>
      </c>
      <c r="K9">
        <v>1282</v>
      </c>
      <c r="L9">
        <v>1313</v>
      </c>
      <c r="M9">
        <v>50.2</v>
      </c>
      <c r="N9" s="4">
        <f t="shared" si="3"/>
        <v>5.0061479999999996</v>
      </c>
      <c r="O9" s="4">
        <f t="shared" si="4"/>
        <v>5.1272960000000003</v>
      </c>
      <c r="P9" s="4">
        <f t="shared" si="5"/>
        <v>0.19227360000000002</v>
      </c>
      <c r="R9" s="4">
        <f t="shared" si="6"/>
        <v>37.143937998592676</v>
      </c>
      <c r="S9" s="4">
        <f t="shared" si="7"/>
        <v>96.205167759352108</v>
      </c>
    </row>
    <row r="10" spans="1:19" x14ac:dyDescent="0.3">
      <c r="A10">
        <v>8</v>
      </c>
      <c r="B10" t="s">
        <v>14</v>
      </c>
      <c r="C10">
        <v>16.899999999999999</v>
      </c>
      <c r="D10">
        <v>21.1</v>
      </c>
      <c r="E10">
        <v>11.73</v>
      </c>
      <c r="F10">
        <f t="shared" si="1"/>
        <v>9.370000000000001</v>
      </c>
      <c r="G10">
        <v>2224</v>
      </c>
      <c r="H10">
        <v>3.03</v>
      </c>
      <c r="I10">
        <v>2.69</v>
      </c>
      <c r="J10">
        <f t="shared" si="2"/>
        <v>2.86</v>
      </c>
      <c r="K10">
        <v>1282</v>
      </c>
      <c r="L10">
        <v>1313</v>
      </c>
      <c r="M10">
        <v>71</v>
      </c>
      <c r="N10" s="4">
        <f t="shared" si="3"/>
        <v>5.0061479999999996</v>
      </c>
      <c r="O10" s="4">
        <f t="shared" si="4"/>
        <v>5.1272960000000003</v>
      </c>
      <c r="P10" s="4">
        <f t="shared" si="5"/>
        <v>0.27356000000000003</v>
      </c>
      <c r="R10" s="4">
        <f t="shared" si="6"/>
        <v>40.810572897035144</v>
      </c>
      <c r="S10" s="4">
        <f t="shared" si="7"/>
        <v>94.600848438102574</v>
      </c>
    </row>
    <row r="11" spans="1:19" x14ac:dyDescent="0.3">
      <c r="A11">
        <v>9</v>
      </c>
      <c r="B11" t="s">
        <v>11</v>
      </c>
      <c r="C11">
        <v>16.7</v>
      </c>
      <c r="D11">
        <v>19.84</v>
      </c>
      <c r="E11">
        <v>11.65</v>
      </c>
      <c r="F11">
        <f t="shared" si="1"/>
        <v>8.19</v>
      </c>
      <c r="G11">
        <v>2224</v>
      </c>
      <c r="H11">
        <v>3.03</v>
      </c>
      <c r="I11">
        <v>2.69</v>
      </c>
      <c r="J11">
        <f t="shared" si="2"/>
        <v>2.86</v>
      </c>
      <c r="K11">
        <v>1282</v>
      </c>
      <c r="L11">
        <v>1313</v>
      </c>
      <c r="M11">
        <v>43.4</v>
      </c>
      <c r="N11" s="4">
        <f t="shared" si="3"/>
        <v>5.0061479999999996</v>
      </c>
      <c r="O11" s="4">
        <f t="shared" si="4"/>
        <v>5.1272960000000003</v>
      </c>
      <c r="P11" s="4">
        <f t="shared" si="5"/>
        <v>0.16569919999999999</v>
      </c>
      <c r="R11" s="4">
        <f t="shared" si="6"/>
        <v>36.098340385940162</v>
      </c>
      <c r="S11" s="4">
        <f t="shared" si="7"/>
        <v>96.729656768222142</v>
      </c>
    </row>
    <row r="12" spans="1:19" x14ac:dyDescent="0.3">
      <c r="A12">
        <v>9</v>
      </c>
      <c r="B12" t="s">
        <v>12</v>
      </c>
      <c r="C12">
        <v>17</v>
      </c>
      <c r="D12">
        <v>20.11</v>
      </c>
      <c r="E12">
        <v>11.74</v>
      </c>
      <c r="F12">
        <f t="shared" si="1"/>
        <v>8.3699999999999992</v>
      </c>
      <c r="G12">
        <v>2224</v>
      </c>
      <c r="H12">
        <v>3.03</v>
      </c>
      <c r="I12">
        <v>2.69</v>
      </c>
      <c r="J12">
        <f t="shared" si="2"/>
        <v>2.86</v>
      </c>
      <c r="K12">
        <v>1282</v>
      </c>
      <c r="L12">
        <v>1313</v>
      </c>
      <c r="M12">
        <v>37.200000000000003</v>
      </c>
      <c r="N12" s="4">
        <f t="shared" si="3"/>
        <v>5.0061479999999996</v>
      </c>
      <c r="O12" s="4">
        <f t="shared" si="4"/>
        <v>5.1272960000000003</v>
      </c>
      <c r="P12" s="4">
        <f t="shared" si="5"/>
        <v>0.1414696</v>
      </c>
      <c r="R12" s="4">
        <f t="shared" si="6"/>
        <v>36.240680318942239</v>
      </c>
      <c r="S12" s="4">
        <f t="shared" si="7"/>
        <v>97.207867335133045</v>
      </c>
    </row>
    <row r="13" spans="1:19" x14ac:dyDescent="0.3">
      <c r="A13">
        <v>9</v>
      </c>
      <c r="B13" t="s">
        <v>13</v>
      </c>
      <c r="C13">
        <v>17.100000000000001</v>
      </c>
      <c r="D13">
        <v>21.37</v>
      </c>
      <c r="E13">
        <v>11.83</v>
      </c>
      <c r="F13">
        <f t="shared" si="1"/>
        <v>9.5400000000000009</v>
      </c>
      <c r="G13">
        <v>2224</v>
      </c>
      <c r="H13">
        <v>3.03</v>
      </c>
      <c r="I13">
        <v>2.69</v>
      </c>
      <c r="J13">
        <f t="shared" si="2"/>
        <v>2.86</v>
      </c>
      <c r="K13">
        <v>1282</v>
      </c>
      <c r="L13">
        <v>1313</v>
      </c>
      <c r="M13">
        <v>46.5</v>
      </c>
      <c r="N13" s="4">
        <f t="shared" si="3"/>
        <v>5.0061479999999996</v>
      </c>
      <c r="O13" s="4">
        <f t="shared" si="4"/>
        <v>5.1272960000000003</v>
      </c>
      <c r="P13" s="4">
        <f t="shared" si="5"/>
        <v>0.177814</v>
      </c>
      <c r="R13" s="4">
        <f t="shared" si="6"/>
        <v>41.065022910604256</v>
      </c>
      <c r="S13" s="4">
        <f t="shared" si="7"/>
        <v>96.490551484766684</v>
      </c>
    </row>
    <row r="14" spans="1:19" x14ac:dyDescent="0.3">
      <c r="A14">
        <v>9</v>
      </c>
      <c r="B14" t="s">
        <v>14</v>
      </c>
      <c r="C14">
        <v>17.5</v>
      </c>
      <c r="D14">
        <v>20.39</v>
      </c>
      <c r="E14">
        <v>11.76</v>
      </c>
      <c r="F14">
        <f t="shared" si="1"/>
        <v>8.6300000000000008</v>
      </c>
      <c r="G14">
        <v>2224</v>
      </c>
      <c r="H14">
        <v>3.03</v>
      </c>
      <c r="I14">
        <v>2.69</v>
      </c>
      <c r="J14">
        <f t="shared" si="2"/>
        <v>2.86</v>
      </c>
      <c r="K14">
        <v>1282</v>
      </c>
      <c r="L14">
        <v>1313</v>
      </c>
      <c r="M14">
        <v>44.9</v>
      </c>
      <c r="N14" s="4">
        <f t="shared" si="3"/>
        <v>5.0061479999999996</v>
      </c>
      <c r="O14" s="4">
        <f t="shared" si="4"/>
        <v>5.1272960000000003</v>
      </c>
      <c r="P14" s="4">
        <f t="shared" si="5"/>
        <v>0.1715612</v>
      </c>
      <c r="R14" s="4">
        <f t="shared" si="6"/>
        <v>36.298823755535189</v>
      </c>
      <c r="S14" s="4">
        <f t="shared" si="7"/>
        <v>96.613960663324335</v>
      </c>
    </row>
    <row r="15" spans="1:19" x14ac:dyDescent="0.3">
      <c r="A15">
        <v>10</v>
      </c>
      <c r="B15" t="s">
        <v>11</v>
      </c>
      <c r="C15">
        <v>16.899999999999999</v>
      </c>
      <c r="D15">
        <v>18.170000000000002</v>
      </c>
      <c r="E15">
        <v>11.79</v>
      </c>
      <c r="F15">
        <f t="shared" si="1"/>
        <v>6.3800000000000026</v>
      </c>
      <c r="G15">
        <v>2224</v>
      </c>
      <c r="H15">
        <v>3.03</v>
      </c>
      <c r="I15">
        <v>2.69</v>
      </c>
      <c r="J15">
        <f t="shared" si="2"/>
        <v>2.86</v>
      </c>
      <c r="K15">
        <v>1282</v>
      </c>
      <c r="L15">
        <v>1313</v>
      </c>
      <c r="M15">
        <v>32.200000000000003</v>
      </c>
      <c r="N15" s="4">
        <f t="shared" si="3"/>
        <v>5.0061479999999996</v>
      </c>
      <c r="O15" s="4">
        <f t="shared" si="4"/>
        <v>5.1272960000000003</v>
      </c>
      <c r="P15" s="4">
        <f t="shared" si="5"/>
        <v>0.12192960000000001</v>
      </c>
      <c r="R15" s="4">
        <f t="shared" si="6"/>
        <v>27.787775355718708</v>
      </c>
      <c r="S15" s="4">
        <f t="shared" si="7"/>
        <v>97.593521018125728</v>
      </c>
    </row>
    <row r="16" spans="1:19" x14ac:dyDescent="0.3">
      <c r="A16">
        <v>10</v>
      </c>
      <c r="B16" t="s">
        <v>12</v>
      </c>
      <c r="C16">
        <v>17</v>
      </c>
      <c r="D16">
        <v>19.670000000000002</v>
      </c>
      <c r="E16">
        <v>11.7</v>
      </c>
      <c r="F16">
        <f t="shared" si="1"/>
        <v>7.9700000000000024</v>
      </c>
      <c r="G16">
        <v>2224</v>
      </c>
      <c r="H16">
        <v>3.03</v>
      </c>
      <c r="I16">
        <v>2.69</v>
      </c>
      <c r="J16">
        <f t="shared" si="2"/>
        <v>2.86</v>
      </c>
      <c r="K16">
        <v>1282</v>
      </c>
      <c r="L16">
        <v>1313</v>
      </c>
      <c r="M16">
        <v>61.3</v>
      </c>
      <c r="N16" s="4">
        <f t="shared" si="3"/>
        <v>5.0061479999999996</v>
      </c>
      <c r="O16" s="4">
        <f t="shared" si="4"/>
        <v>5.1272960000000003</v>
      </c>
      <c r="P16" s="4">
        <f t="shared" si="5"/>
        <v>0.23565239999999998</v>
      </c>
      <c r="R16" s="4">
        <f t="shared" si="6"/>
        <v>34.5087481651099</v>
      </c>
      <c r="S16" s="4">
        <f t="shared" si="7"/>
        <v>95.349016583108366</v>
      </c>
    </row>
    <row r="17" spans="1:19" x14ac:dyDescent="0.3">
      <c r="A17">
        <v>10</v>
      </c>
      <c r="B17" t="s">
        <v>13</v>
      </c>
      <c r="C17">
        <v>16.3</v>
      </c>
      <c r="D17">
        <v>19.510000000000002</v>
      </c>
      <c r="E17">
        <v>11.77</v>
      </c>
      <c r="F17">
        <f t="shared" si="1"/>
        <v>7.740000000000002</v>
      </c>
      <c r="G17">
        <v>2224</v>
      </c>
      <c r="H17">
        <v>3.03</v>
      </c>
      <c r="I17">
        <v>2.69</v>
      </c>
      <c r="J17">
        <f t="shared" si="2"/>
        <v>2.86</v>
      </c>
      <c r="K17">
        <v>1282</v>
      </c>
      <c r="L17">
        <v>1313</v>
      </c>
      <c r="M17">
        <v>44.2</v>
      </c>
      <c r="N17" s="4">
        <f t="shared" si="3"/>
        <v>5.0061479999999996</v>
      </c>
      <c r="O17" s="4">
        <f t="shared" si="4"/>
        <v>5.1272960000000003</v>
      </c>
      <c r="P17" s="4">
        <f t="shared" si="5"/>
        <v>0.16882560000000002</v>
      </c>
      <c r="R17" s="4">
        <f t="shared" si="6"/>
        <v>34.952090920439062</v>
      </c>
      <c r="S17" s="4">
        <f t="shared" si="7"/>
        <v>96.66795217894331</v>
      </c>
    </row>
    <row r="18" spans="1:19" x14ac:dyDescent="0.3">
      <c r="A18">
        <v>10</v>
      </c>
      <c r="B18" t="s">
        <v>14</v>
      </c>
      <c r="C18">
        <v>17</v>
      </c>
      <c r="D18">
        <v>20.2</v>
      </c>
      <c r="E18">
        <v>11.8</v>
      </c>
      <c r="F18">
        <f t="shared" si="1"/>
        <v>8.3999999999999986</v>
      </c>
      <c r="G18">
        <v>2224</v>
      </c>
      <c r="H18">
        <v>3.03</v>
      </c>
      <c r="I18">
        <v>2.69</v>
      </c>
      <c r="J18">
        <f t="shared" si="2"/>
        <v>2.86</v>
      </c>
      <c r="K18">
        <v>1282</v>
      </c>
      <c r="L18">
        <v>1313</v>
      </c>
      <c r="M18">
        <v>37.799999999999997</v>
      </c>
      <c r="N18" s="4">
        <f t="shared" si="3"/>
        <v>5.0061479999999996</v>
      </c>
      <c r="O18" s="4">
        <f t="shared" si="4"/>
        <v>5.1272960000000003</v>
      </c>
      <c r="P18" s="4">
        <f t="shared" si="5"/>
        <v>0.14381439999999998</v>
      </c>
      <c r="R18" s="4">
        <f t="shared" si="6"/>
        <v>36.370575230479666</v>
      </c>
      <c r="S18" s="4">
        <f t="shared" si="7"/>
        <v>97.161588893173928</v>
      </c>
    </row>
    <row r="19" spans="1:19" x14ac:dyDescent="0.3">
      <c r="A19">
        <v>11</v>
      </c>
      <c r="B19" t="s">
        <v>11</v>
      </c>
      <c r="C19">
        <v>16.899999999999999</v>
      </c>
      <c r="D19">
        <v>19.149999999999999</v>
      </c>
      <c r="E19">
        <v>11.71</v>
      </c>
      <c r="F19">
        <f t="shared" si="1"/>
        <v>7.4399999999999977</v>
      </c>
      <c r="G19">
        <v>2224</v>
      </c>
      <c r="H19">
        <v>3.03</v>
      </c>
      <c r="I19">
        <v>2.69</v>
      </c>
      <c r="J19">
        <f t="shared" si="2"/>
        <v>2.86</v>
      </c>
      <c r="K19">
        <v>1282</v>
      </c>
      <c r="L19">
        <v>1313</v>
      </c>
      <c r="M19">
        <v>43.5</v>
      </c>
      <c r="N19" s="4">
        <f t="shared" si="3"/>
        <v>5.0061479999999996</v>
      </c>
      <c r="O19" s="4">
        <f t="shared" si="4"/>
        <v>5.1272960000000003</v>
      </c>
      <c r="P19" s="4">
        <f t="shared" si="5"/>
        <v>0.16608999999999999</v>
      </c>
      <c r="R19" s="4">
        <f t="shared" si="6"/>
        <v>32.404553079396081</v>
      </c>
      <c r="S19" s="4">
        <f t="shared" si="7"/>
        <v>96.721943694562285</v>
      </c>
    </row>
    <row r="20" spans="1:19" x14ac:dyDescent="0.3">
      <c r="A20">
        <v>11</v>
      </c>
      <c r="B20" t="s">
        <v>12</v>
      </c>
      <c r="C20">
        <v>17.100000000000001</v>
      </c>
      <c r="D20">
        <v>18.739999999999998</v>
      </c>
      <c r="E20">
        <v>11.83</v>
      </c>
      <c r="F20">
        <f t="shared" si="1"/>
        <v>6.9099999999999984</v>
      </c>
      <c r="G20">
        <v>2224</v>
      </c>
      <c r="H20">
        <v>3.03</v>
      </c>
      <c r="I20">
        <v>2.69</v>
      </c>
      <c r="J20">
        <f t="shared" si="2"/>
        <v>2.86</v>
      </c>
      <c r="K20">
        <v>1282</v>
      </c>
      <c r="L20">
        <v>1313</v>
      </c>
      <c r="M20">
        <v>65.2</v>
      </c>
      <c r="N20" s="4">
        <f t="shared" si="3"/>
        <v>5.0061479999999996</v>
      </c>
      <c r="O20" s="4">
        <f t="shared" si="4"/>
        <v>5.1272960000000003</v>
      </c>
      <c r="P20" s="4">
        <f t="shared" si="5"/>
        <v>0.25089359999999999</v>
      </c>
      <c r="R20" s="4">
        <f t="shared" si="6"/>
        <v>29.744162296884202</v>
      </c>
      <c r="S20" s="4">
        <f t="shared" si="7"/>
        <v>95.048206710374089</v>
      </c>
    </row>
    <row r="21" spans="1:19" x14ac:dyDescent="0.3">
      <c r="A21">
        <v>11</v>
      </c>
      <c r="B21" t="s">
        <v>13</v>
      </c>
      <c r="C21">
        <v>17.2</v>
      </c>
      <c r="D21">
        <v>17.98</v>
      </c>
      <c r="E21">
        <v>11.78</v>
      </c>
      <c r="F21">
        <f t="shared" si="1"/>
        <v>6.2000000000000011</v>
      </c>
      <c r="G21">
        <v>2224</v>
      </c>
      <c r="H21">
        <v>3.03</v>
      </c>
      <c r="I21">
        <v>2.69</v>
      </c>
      <c r="J21">
        <f t="shared" si="2"/>
        <v>2.86</v>
      </c>
      <c r="K21">
        <v>1282</v>
      </c>
      <c r="L21">
        <v>1313</v>
      </c>
      <c r="M21">
        <v>47.3</v>
      </c>
      <c r="N21" s="4">
        <f t="shared" si="3"/>
        <v>5.0061479999999996</v>
      </c>
      <c r="O21" s="4">
        <f t="shared" si="4"/>
        <v>5.1272960000000003</v>
      </c>
      <c r="P21" s="4">
        <f t="shared" si="5"/>
        <v>0.1809404</v>
      </c>
      <c r="R21" s="4">
        <f t="shared" si="6"/>
        <v>26.532797821792361</v>
      </c>
      <c r="S21" s="4">
        <f t="shared" si="7"/>
        <v>96.428846895487851</v>
      </c>
    </row>
    <row r="22" spans="1:19" x14ac:dyDescent="0.3">
      <c r="A22">
        <v>11</v>
      </c>
      <c r="B22" t="s">
        <v>14</v>
      </c>
      <c r="C22">
        <v>16.7</v>
      </c>
      <c r="D22">
        <v>17.53</v>
      </c>
      <c r="E22">
        <v>11.84</v>
      </c>
      <c r="F22">
        <f t="shared" si="1"/>
        <v>5.6900000000000013</v>
      </c>
      <c r="G22">
        <v>2224</v>
      </c>
      <c r="H22">
        <v>3.03</v>
      </c>
      <c r="I22">
        <v>2.69</v>
      </c>
      <c r="J22">
        <f t="shared" si="2"/>
        <v>2.86</v>
      </c>
      <c r="K22">
        <v>1282</v>
      </c>
      <c r="L22">
        <v>1313</v>
      </c>
      <c r="M22">
        <v>38.5</v>
      </c>
      <c r="N22" s="4">
        <f t="shared" si="3"/>
        <v>5.0061479999999996</v>
      </c>
      <c r="O22" s="4">
        <f t="shared" si="4"/>
        <v>5.1272960000000003</v>
      </c>
      <c r="P22" s="4">
        <f t="shared" si="5"/>
        <v>0.14655000000000001</v>
      </c>
      <c r="R22" s="4">
        <f t="shared" si="6"/>
        <v>25.079310964102518</v>
      </c>
      <c r="S22" s="4">
        <f t="shared" si="7"/>
        <v>97.107597377554953</v>
      </c>
    </row>
    <row r="24" spans="1:19" x14ac:dyDescent="0.3">
      <c r="A24" s="2" t="s">
        <v>43</v>
      </c>
    </row>
    <row r="26" spans="1:19" x14ac:dyDescent="0.3">
      <c r="A26" t="s">
        <v>1</v>
      </c>
      <c r="B26" t="s">
        <v>34</v>
      </c>
      <c r="C26" t="s">
        <v>44</v>
      </c>
    </row>
    <row r="27" spans="1:19" x14ac:dyDescent="0.3">
      <c r="A27">
        <v>8</v>
      </c>
      <c r="B27" s="4">
        <f>AVERAGE(S7:S10)</f>
        <v>96.403779406093321</v>
      </c>
      <c r="C27" s="4">
        <f>_xlfn.CONFIDENCE.T(0.05,_xlfn.STDEV.S(S7:S10),4)</f>
        <v>2.118600593672975</v>
      </c>
    </row>
    <row r="28" spans="1:19" x14ac:dyDescent="0.3">
      <c r="A28">
        <v>9</v>
      </c>
      <c r="B28" s="4">
        <f>AVERAGE(S11:S14)</f>
        <v>96.760509062861559</v>
      </c>
      <c r="C28" s="4">
        <f>_xlfn.CONFIDENCE.T(0.05,_xlfn.STDEV.S(S11:S14),4)</f>
        <v>0.4993456815842422</v>
      </c>
    </row>
    <row r="29" spans="1:19" x14ac:dyDescent="0.3">
      <c r="A29">
        <v>10</v>
      </c>
      <c r="B29" s="4">
        <f>AVERAGE(S15:S18)</f>
        <v>96.69301966833784</v>
      </c>
      <c r="C29" s="4">
        <f>_xlfn.CONFIDENCE.T(0.05,_xlfn.STDEV.S(S15:S18),4)</f>
        <v>1.5475091626940598</v>
      </c>
    </row>
    <row r="30" spans="1:19" x14ac:dyDescent="0.3">
      <c r="A30">
        <v>11</v>
      </c>
      <c r="B30" s="4">
        <f>AVERAGE(S19:S22)</f>
        <v>96.326648669494801</v>
      </c>
      <c r="C30" s="4">
        <f>_xlfn.CONFIDENCE.T(0.05,_xlfn.STDEV.S(S19:S22),4)</f>
        <v>1.4264903217096463</v>
      </c>
    </row>
    <row r="32" spans="1:19" x14ac:dyDescent="0.3">
      <c r="A32" s="1" t="s">
        <v>15</v>
      </c>
    </row>
    <row r="34" spans="1:19" x14ac:dyDescent="0.3">
      <c r="A34" s="2" t="s">
        <v>16</v>
      </c>
    </row>
    <row r="36" spans="1:19" x14ac:dyDescent="0.3">
      <c r="K36" s="7" t="s">
        <v>38</v>
      </c>
      <c r="L36" s="7"/>
      <c r="M36" s="7"/>
      <c r="N36" s="7" t="s">
        <v>39</v>
      </c>
      <c r="O36" s="7"/>
      <c r="P36" s="7"/>
    </row>
    <row r="37" spans="1:19" x14ac:dyDescent="0.3">
      <c r="A37" t="s">
        <v>1</v>
      </c>
      <c r="B37" t="s">
        <v>2</v>
      </c>
      <c r="C37" t="s">
        <v>3</v>
      </c>
      <c r="D37" t="s">
        <v>6</v>
      </c>
      <c r="E37" t="s">
        <v>5</v>
      </c>
      <c r="F37" t="s">
        <v>4</v>
      </c>
      <c r="G37" t="s">
        <v>7</v>
      </c>
      <c r="H37" t="s">
        <v>10</v>
      </c>
      <c r="I37" t="s">
        <v>9</v>
      </c>
      <c r="J37" t="s">
        <v>8</v>
      </c>
      <c r="K37" t="s">
        <v>40</v>
      </c>
      <c r="L37" t="s">
        <v>41</v>
      </c>
      <c r="M37" t="s">
        <v>42</v>
      </c>
      <c r="N37" t="s">
        <v>40</v>
      </c>
      <c r="O37" t="s">
        <v>41</v>
      </c>
      <c r="P37" t="s">
        <v>42</v>
      </c>
      <c r="R37" t="s">
        <v>23</v>
      </c>
      <c r="S37" t="s">
        <v>34</v>
      </c>
    </row>
    <row r="38" spans="1:19" x14ac:dyDescent="0.3">
      <c r="A38">
        <v>7</v>
      </c>
      <c r="B38" t="s">
        <v>11</v>
      </c>
      <c r="C38">
        <v>17</v>
      </c>
      <c r="D38">
        <v>21.27</v>
      </c>
      <c r="E38">
        <v>12.35</v>
      </c>
      <c r="F38">
        <f>D38-E38</f>
        <v>8.92</v>
      </c>
      <c r="G38">
        <v>8956</v>
      </c>
      <c r="H38">
        <v>5.19</v>
      </c>
      <c r="I38">
        <v>5.13</v>
      </c>
      <c r="J38">
        <f t="shared" ref="J38:J43" si="8">(H38+I38)/2</f>
        <v>5.16</v>
      </c>
      <c r="K38">
        <v>1284</v>
      </c>
      <c r="L38">
        <v>1316</v>
      </c>
      <c r="M38">
        <v>199.8</v>
      </c>
      <c r="N38" s="4">
        <f>(K38-1)*0.003908</f>
        <v>5.0139639999999996</v>
      </c>
      <c r="O38" s="4">
        <f t="shared" ref="O38:O53" si="9">(L38-1)*0.003908</f>
        <v>5.1390200000000004</v>
      </c>
      <c r="P38" s="4">
        <f t="shared" ref="P38:P53" si="10">(M38-1)*0.003908</f>
        <v>0.7769104</v>
      </c>
      <c r="R38" s="4">
        <f>F38/1000/PI()/0.0007/C38*100/G38*60*60</f>
        <v>9.590835367993181</v>
      </c>
      <c r="S38" s="4">
        <f>(1-2*P38/(N38+O38))*100</f>
        <v>84.695919938414164</v>
      </c>
    </row>
    <row r="39" spans="1:19" x14ac:dyDescent="0.3">
      <c r="A39">
        <v>7</v>
      </c>
      <c r="B39" t="s">
        <v>12</v>
      </c>
      <c r="C39">
        <v>17.2</v>
      </c>
      <c r="D39">
        <v>20.54</v>
      </c>
      <c r="E39">
        <v>11.75</v>
      </c>
      <c r="F39">
        <f t="shared" ref="F39:F53" si="11">D39-E39</f>
        <v>8.7899999999999991</v>
      </c>
      <c r="G39">
        <v>8956</v>
      </c>
      <c r="H39">
        <v>5.19</v>
      </c>
      <c r="I39">
        <v>5.13</v>
      </c>
      <c r="J39">
        <f t="shared" si="8"/>
        <v>5.16</v>
      </c>
      <c r="K39">
        <v>1284</v>
      </c>
      <c r="L39">
        <v>1316</v>
      </c>
      <c r="M39">
        <v>203</v>
      </c>
      <c r="N39" s="4">
        <f t="shared" ref="N39:N53" si="12">(K39-1)*0.003908</f>
        <v>5.0139639999999996</v>
      </c>
      <c r="O39" s="4">
        <f t="shared" si="9"/>
        <v>5.1390200000000004</v>
      </c>
      <c r="P39" s="4">
        <f t="shared" si="10"/>
        <v>0.78941600000000001</v>
      </c>
      <c r="R39" s="4">
        <f t="shared" ref="R39:R53" si="13">F39/1000/PI()/0.0007/C39*100/G39*60*60</f>
        <v>9.3411625888988752</v>
      </c>
      <c r="S39" s="4">
        <f t="shared" ref="S39:S53" si="14">(1-2*P39/(N39+O39))*100</f>
        <v>84.449576597382602</v>
      </c>
    </row>
    <row r="40" spans="1:19" x14ac:dyDescent="0.3">
      <c r="A40">
        <v>7</v>
      </c>
      <c r="B40" t="s">
        <v>13</v>
      </c>
      <c r="C40">
        <v>17.3</v>
      </c>
      <c r="D40">
        <v>20.92</v>
      </c>
      <c r="E40">
        <v>11.76</v>
      </c>
      <c r="F40">
        <f t="shared" si="11"/>
        <v>9.1600000000000019</v>
      </c>
      <c r="G40">
        <v>8956</v>
      </c>
      <c r="H40">
        <v>5.19</v>
      </c>
      <c r="I40">
        <v>5.13</v>
      </c>
      <c r="J40">
        <f t="shared" si="8"/>
        <v>5.16</v>
      </c>
      <c r="K40">
        <v>1284</v>
      </c>
      <c r="L40">
        <v>1316</v>
      </c>
      <c r="M40">
        <v>224</v>
      </c>
      <c r="N40" s="4">
        <f t="shared" si="12"/>
        <v>5.0139639999999996</v>
      </c>
      <c r="O40" s="4">
        <f t="shared" si="9"/>
        <v>5.1390200000000004</v>
      </c>
      <c r="P40" s="4">
        <f t="shared" si="10"/>
        <v>0.87148400000000004</v>
      </c>
      <c r="R40" s="4">
        <f t="shared" si="13"/>
        <v>9.6780948411305268</v>
      </c>
      <c r="S40" s="4">
        <f t="shared" si="14"/>
        <v>82.832948421862966</v>
      </c>
    </row>
    <row r="41" spans="1:19" x14ac:dyDescent="0.3">
      <c r="A41">
        <v>7</v>
      </c>
      <c r="B41" t="s">
        <v>14</v>
      </c>
      <c r="C41">
        <v>17.600000000000001</v>
      </c>
      <c r="D41">
        <v>20.79</v>
      </c>
      <c r="E41">
        <v>11.73</v>
      </c>
      <c r="F41">
        <f t="shared" si="11"/>
        <v>9.0599999999999987</v>
      </c>
      <c r="G41">
        <v>8956</v>
      </c>
      <c r="H41">
        <v>5.19</v>
      </c>
      <c r="I41">
        <v>5.13</v>
      </c>
      <c r="J41">
        <f t="shared" si="8"/>
        <v>5.16</v>
      </c>
      <c r="K41">
        <v>1284</v>
      </c>
      <c r="L41">
        <v>1316</v>
      </c>
      <c r="M41">
        <v>214</v>
      </c>
      <c r="N41" s="4">
        <f t="shared" si="12"/>
        <v>5.0139639999999996</v>
      </c>
      <c r="O41" s="4">
        <f t="shared" si="9"/>
        <v>5.1390200000000004</v>
      </c>
      <c r="P41" s="4">
        <f t="shared" si="10"/>
        <v>0.83240400000000003</v>
      </c>
      <c r="R41" s="4">
        <f t="shared" si="13"/>
        <v>9.4092722137326081</v>
      </c>
      <c r="S41" s="4">
        <f t="shared" si="14"/>
        <v>83.602771362586608</v>
      </c>
    </row>
    <row r="42" spans="1:19" x14ac:dyDescent="0.3">
      <c r="A42">
        <v>8</v>
      </c>
      <c r="B42" t="s">
        <v>11</v>
      </c>
      <c r="C42">
        <v>17.3</v>
      </c>
      <c r="D42">
        <v>19</v>
      </c>
      <c r="E42">
        <v>11.65</v>
      </c>
      <c r="F42">
        <f t="shared" si="11"/>
        <v>7.35</v>
      </c>
      <c r="G42">
        <v>8956</v>
      </c>
      <c r="H42">
        <v>5.19</v>
      </c>
      <c r="I42">
        <v>5.13</v>
      </c>
      <c r="J42">
        <f t="shared" si="8"/>
        <v>5.16</v>
      </c>
      <c r="K42">
        <v>1284</v>
      </c>
      <c r="L42">
        <v>1316</v>
      </c>
      <c r="M42">
        <v>282</v>
      </c>
      <c r="N42" s="4">
        <f t="shared" si="12"/>
        <v>5.0139639999999996</v>
      </c>
      <c r="O42" s="4">
        <f t="shared" si="9"/>
        <v>5.1390200000000004</v>
      </c>
      <c r="P42" s="4">
        <f t="shared" si="10"/>
        <v>1.0981479999999999</v>
      </c>
      <c r="R42" s="4">
        <f t="shared" si="13"/>
        <v>7.7657202054922898</v>
      </c>
      <c r="S42" s="4">
        <f t="shared" si="14"/>
        <v>78.367975365665899</v>
      </c>
    </row>
    <row r="43" spans="1:19" x14ac:dyDescent="0.3">
      <c r="A43">
        <v>8</v>
      </c>
      <c r="B43" t="s">
        <v>12</v>
      </c>
      <c r="C43">
        <v>17.2</v>
      </c>
      <c r="D43">
        <v>19.5</v>
      </c>
      <c r="E43">
        <v>11.74</v>
      </c>
      <c r="F43">
        <f t="shared" si="11"/>
        <v>7.76</v>
      </c>
      <c r="G43">
        <v>8956</v>
      </c>
      <c r="H43">
        <v>5.19</v>
      </c>
      <c r="I43">
        <v>5.13</v>
      </c>
      <c r="J43">
        <f t="shared" si="8"/>
        <v>5.16</v>
      </c>
      <c r="K43">
        <v>1284</v>
      </c>
      <c r="L43">
        <v>1316</v>
      </c>
      <c r="M43">
        <v>287</v>
      </c>
      <c r="N43" s="4">
        <f t="shared" si="12"/>
        <v>5.0139639999999996</v>
      </c>
      <c r="O43" s="4">
        <f t="shared" si="9"/>
        <v>5.1390200000000004</v>
      </c>
      <c r="P43" s="4">
        <f t="shared" si="10"/>
        <v>1.117688</v>
      </c>
      <c r="R43" s="4">
        <f t="shared" si="13"/>
        <v>8.2465781217127727</v>
      </c>
      <c r="S43" s="4">
        <f t="shared" si="14"/>
        <v>77.983063895304085</v>
      </c>
    </row>
    <row r="44" spans="1:19" x14ac:dyDescent="0.3">
      <c r="A44">
        <v>8</v>
      </c>
      <c r="B44" t="s">
        <v>13</v>
      </c>
      <c r="C44">
        <v>17.100000000000001</v>
      </c>
      <c r="N44" s="4"/>
      <c r="O44" s="4"/>
      <c r="P44" s="4"/>
      <c r="R44" s="4"/>
      <c r="S44" s="4"/>
    </row>
    <row r="45" spans="1:19" x14ac:dyDescent="0.3">
      <c r="A45">
        <v>8</v>
      </c>
      <c r="B45" t="s">
        <v>14</v>
      </c>
      <c r="C45">
        <v>16.7</v>
      </c>
      <c r="D45">
        <v>18.760000000000002</v>
      </c>
      <c r="E45">
        <v>11.76</v>
      </c>
      <c r="F45">
        <f t="shared" si="11"/>
        <v>7.0000000000000018</v>
      </c>
      <c r="G45">
        <v>8956</v>
      </c>
      <c r="H45">
        <v>5.19</v>
      </c>
      <c r="I45">
        <v>5.13</v>
      </c>
      <c r="J45">
        <f t="shared" ref="J45:J53" si="15">(H45+I45)/2</f>
        <v>5.16</v>
      </c>
      <c r="K45">
        <v>1284</v>
      </c>
      <c r="L45">
        <v>1316</v>
      </c>
      <c r="M45">
        <v>291</v>
      </c>
      <c r="N45" s="4">
        <f t="shared" si="12"/>
        <v>5.0139639999999996</v>
      </c>
      <c r="O45" s="4">
        <f t="shared" si="9"/>
        <v>5.1390200000000004</v>
      </c>
      <c r="P45" s="4">
        <f t="shared" si="10"/>
        <v>1.1333200000000001</v>
      </c>
      <c r="R45" s="4">
        <f t="shared" si="13"/>
        <v>7.6616458257779669</v>
      </c>
      <c r="S45" s="4">
        <f t="shared" si="14"/>
        <v>77.675134719014622</v>
      </c>
    </row>
    <row r="46" spans="1:19" x14ac:dyDescent="0.3">
      <c r="A46">
        <v>9</v>
      </c>
      <c r="B46" t="s">
        <v>11</v>
      </c>
      <c r="C46">
        <v>17.5</v>
      </c>
      <c r="D46">
        <v>17.8</v>
      </c>
      <c r="E46">
        <v>11.79</v>
      </c>
      <c r="F46">
        <f t="shared" si="11"/>
        <v>6.0100000000000016</v>
      </c>
      <c r="G46">
        <v>8956</v>
      </c>
      <c r="H46">
        <v>5.19</v>
      </c>
      <c r="I46">
        <v>5.13</v>
      </c>
      <c r="J46">
        <f t="shared" si="15"/>
        <v>5.16</v>
      </c>
      <c r="K46">
        <v>1284</v>
      </c>
      <c r="L46">
        <v>1316</v>
      </c>
      <c r="M46">
        <v>283</v>
      </c>
      <c r="N46" s="4">
        <f t="shared" si="12"/>
        <v>5.0139639999999996</v>
      </c>
      <c r="O46" s="4">
        <f t="shared" si="9"/>
        <v>5.1390200000000004</v>
      </c>
      <c r="P46" s="4">
        <f t="shared" si="10"/>
        <v>1.1020559999999999</v>
      </c>
      <c r="R46" s="4">
        <f t="shared" si="13"/>
        <v>6.2773584211906712</v>
      </c>
      <c r="S46" s="4">
        <f t="shared" si="14"/>
        <v>78.290993071593533</v>
      </c>
    </row>
    <row r="47" spans="1:19" x14ac:dyDescent="0.3">
      <c r="A47">
        <v>9</v>
      </c>
      <c r="B47" t="s">
        <v>12</v>
      </c>
      <c r="C47">
        <v>16.899999999999999</v>
      </c>
      <c r="D47">
        <v>18.11</v>
      </c>
      <c r="E47">
        <v>11.7</v>
      </c>
      <c r="F47">
        <f t="shared" si="11"/>
        <v>6.41</v>
      </c>
      <c r="G47">
        <v>8956</v>
      </c>
      <c r="H47">
        <v>5.19</v>
      </c>
      <c r="I47">
        <v>5.13</v>
      </c>
      <c r="J47">
        <f t="shared" si="15"/>
        <v>5.16</v>
      </c>
      <c r="K47">
        <v>1284</v>
      </c>
      <c r="L47">
        <v>1316</v>
      </c>
      <c r="M47">
        <v>252</v>
      </c>
      <c r="N47" s="4">
        <f t="shared" si="12"/>
        <v>5.0139639999999996</v>
      </c>
      <c r="O47" s="4">
        <f t="shared" si="9"/>
        <v>5.1390200000000004</v>
      </c>
      <c r="P47" s="4">
        <f t="shared" si="10"/>
        <v>0.980908</v>
      </c>
      <c r="R47" s="4">
        <f t="shared" si="13"/>
        <v>6.9328503864078943</v>
      </c>
      <c r="S47" s="4">
        <f t="shared" si="14"/>
        <v>80.677444187836798</v>
      </c>
    </row>
    <row r="48" spans="1:19" x14ac:dyDescent="0.3">
      <c r="A48">
        <v>9</v>
      </c>
      <c r="B48" t="s">
        <v>13</v>
      </c>
      <c r="C48">
        <v>17.2</v>
      </c>
      <c r="D48">
        <v>17.2</v>
      </c>
      <c r="E48">
        <v>11.77</v>
      </c>
      <c r="F48">
        <f t="shared" si="11"/>
        <v>5.43</v>
      </c>
      <c r="G48">
        <v>8956</v>
      </c>
      <c r="H48">
        <v>5.19</v>
      </c>
      <c r="I48">
        <v>5.13</v>
      </c>
      <c r="J48">
        <f t="shared" si="15"/>
        <v>5.16</v>
      </c>
      <c r="K48">
        <v>1284</v>
      </c>
      <c r="L48">
        <v>1316</v>
      </c>
      <c r="M48">
        <v>280</v>
      </c>
      <c r="N48" s="4">
        <f t="shared" si="12"/>
        <v>5.0139639999999996</v>
      </c>
      <c r="O48" s="4">
        <f t="shared" si="9"/>
        <v>5.1390200000000004</v>
      </c>
      <c r="P48" s="4">
        <f t="shared" si="10"/>
        <v>1.0903320000000001</v>
      </c>
      <c r="R48" s="4">
        <f t="shared" si="13"/>
        <v>5.7704792784665413</v>
      </c>
      <c r="S48" s="4">
        <f t="shared" si="14"/>
        <v>78.52193995381063</v>
      </c>
    </row>
    <row r="49" spans="1:19" x14ac:dyDescent="0.3">
      <c r="A49">
        <v>9</v>
      </c>
      <c r="B49" t="s">
        <v>14</v>
      </c>
      <c r="C49">
        <v>17.2</v>
      </c>
      <c r="D49">
        <v>18.34</v>
      </c>
      <c r="E49">
        <v>11.8</v>
      </c>
      <c r="F49">
        <f t="shared" si="11"/>
        <v>6.5399999999999991</v>
      </c>
      <c r="G49">
        <v>8956</v>
      </c>
      <c r="H49">
        <v>5.19</v>
      </c>
      <c r="I49">
        <v>5.13</v>
      </c>
      <c r="J49">
        <f t="shared" si="15"/>
        <v>5.16</v>
      </c>
      <c r="K49">
        <v>1284</v>
      </c>
      <c r="L49">
        <v>1316</v>
      </c>
      <c r="M49">
        <v>288</v>
      </c>
      <c r="N49" s="4">
        <f t="shared" si="12"/>
        <v>5.0139639999999996</v>
      </c>
      <c r="O49" s="4">
        <f t="shared" si="9"/>
        <v>5.1390200000000004</v>
      </c>
      <c r="P49" s="4">
        <f t="shared" si="10"/>
        <v>1.121596</v>
      </c>
      <c r="R49" s="4">
        <f t="shared" si="13"/>
        <v>6.950080014948651</v>
      </c>
      <c r="S49" s="4">
        <f t="shared" si="14"/>
        <v>77.906081601231719</v>
      </c>
    </row>
    <row r="50" spans="1:19" x14ac:dyDescent="0.3">
      <c r="A50">
        <v>10</v>
      </c>
      <c r="B50" t="s">
        <v>11</v>
      </c>
      <c r="C50">
        <v>16.7</v>
      </c>
      <c r="D50">
        <v>18.11</v>
      </c>
      <c r="E50">
        <v>11.71</v>
      </c>
      <c r="F50">
        <f t="shared" si="11"/>
        <v>6.3999999999999986</v>
      </c>
      <c r="G50">
        <v>8956</v>
      </c>
      <c r="H50">
        <v>5.19</v>
      </c>
      <c r="I50">
        <v>5.13</v>
      </c>
      <c r="J50">
        <f t="shared" si="15"/>
        <v>5.16</v>
      </c>
      <c r="K50">
        <v>1284</v>
      </c>
      <c r="L50">
        <v>1316</v>
      </c>
      <c r="M50">
        <v>372</v>
      </c>
      <c r="N50" s="4">
        <f t="shared" si="12"/>
        <v>5.0139639999999996</v>
      </c>
      <c r="O50" s="4">
        <f t="shared" si="9"/>
        <v>5.1390200000000004</v>
      </c>
      <c r="P50" s="4">
        <f t="shared" si="10"/>
        <v>1.4498679999999999</v>
      </c>
      <c r="R50" s="4">
        <f t="shared" si="13"/>
        <v>7.0049333264255669</v>
      </c>
      <c r="S50" s="4">
        <f t="shared" si="14"/>
        <v>71.439568899153187</v>
      </c>
    </row>
    <row r="51" spans="1:19" x14ac:dyDescent="0.3">
      <c r="A51">
        <v>10</v>
      </c>
      <c r="B51" t="s">
        <v>12</v>
      </c>
      <c r="C51">
        <v>17.2</v>
      </c>
      <c r="D51">
        <v>17.75</v>
      </c>
      <c r="E51">
        <v>11.83</v>
      </c>
      <c r="F51">
        <f t="shared" si="11"/>
        <v>5.92</v>
      </c>
      <c r="G51">
        <v>8956</v>
      </c>
      <c r="H51">
        <v>5.19</v>
      </c>
      <c r="I51">
        <v>5.13</v>
      </c>
      <c r="J51">
        <f t="shared" si="15"/>
        <v>5.16</v>
      </c>
      <c r="K51">
        <v>1284</v>
      </c>
      <c r="L51">
        <v>1316</v>
      </c>
      <c r="M51">
        <v>377</v>
      </c>
      <c r="N51" s="4">
        <f t="shared" si="12"/>
        <v>5.0139639999999996</v>
      </c>
      <c r="O51" s="4">
        <f t="shared" si="9"/>
        <v>5.1390200000000004</v>
      </c>
      <c r="P51" s="4">
        <f t="shared" si="10"/>
        <v>1.469408</v>
      </c>
      <c r="R51" s="4">
        <f t="shared" si="13"/>
        <v>6.2912039279045908</v>
      </c>
      <c r="S51" s="4">
        <f t="shared" si="14"/>
        <v>71.054657428791373</v>
      </c>
    </row>
    <row r="52" spans="1:19" x14ac:dyDescent="0.3">
      <c r="A52">
        <v>10</v>
      </c>
      <c r="B52" t="s">
        <v>13</v>
      </c>
      <c r="C52">
        <v>16.899999999999999</v>
      </c>
      <c r="D52">
        <v>16.989999999999998</v>
      </c>
      <c r="E52">
        <v>11.78</v>
      </c>
      <c r="F52">
        <f t="shared" si="11"/>
        <v>5.2099999999999991</v>
      </c>
      <c r="G52">
        <v>8956</v>
      </c>
      <c r="H52">
        <v>5.19</v>
      </c>
      <c r="I52">
        <v>5.13</v>
      </c>
      <c r="J52">
        <f t="shared" si="15"/>
        <v>5.16</v>
      </c>
      <c r="K52">
        <v>1284</v>
      </c>
      <c r="L52">
        <v>1316</v>
      </c>
      <c r="M52">
        <v>366</v>
      </c>
      <c r="N52" s="4">
        <f t="shared" si="12"/>
        <v>5.0139639999999996</v>
      </c>
      <c r="O52" s="4">
        <f t="shared" si="9"/>
        <v>5.1390200000000004</v>
      </c>
      <c r="P52" s="4">
        <f t="shared" si="10"/>
        <v>1.42642</v>
      </c>
      <c r="R52" s="4">
        <f t="shared" si="13"/>
        <v>5.6349688788120318</v>
      </c>
      <c r="S52" s="4">
        <f t="shared" si="14"/>
        <v>71.901462663587367</v>
      </c>
    </row>
    <row r="53" spans="1:19" x14ac:dyDescent="0.3">
      <c r="A53">
        <v>10</v>
      </c>
      <c r="B53" t="s">
        <v>14</v>
      </c>
      <c r="C53">
        <v>17.100000000000001</v>
      </c>
      <c r="D53">
        <v>17.57</v>
      </c>
      <c r="E53">
        <v>11.84</v>
      </c>
      <c r="F53">
        <f t="shared" si="11"/>
        <v>5.73</v>
      </c>
      <c r="G53">
        <v>8956</v>
      </c>
      <c r="H53">
        <v>5.19</v>
      </c>
      <c r="I53">
        <v>5.13</v>
      </c>
      <c r="J53">
        <f t="shared" si="15"/>
        <v>5.16</v>
      </c>
      <c r="K53">
        <v>1284</v>
      </c>
      <c r="L53">
        <v>1316</v>
      </c>
      <c r="M53">
        <v>342</v>
      </c>
      <c r="N53" s="4">
        <f t="shared" si="12"/>
        <v>5.0139639999999996</v>
      </c>
      <c r="O53" s="4">
        <f t="shared" si="9"/>
        <v>5.1390200000000004</v>
      </c>
      <c r="P53" s="4">
        <f t="shared" si="10"/>
        <v>1.3326279999999999</v>
      </c>
      <c r="R53" s="4">
        <f t="shared" si="13"/>
        <v>6.1249001730536285</v>
      </c>
      <c r="S53" s="4">
        <f t="shared" si="14"/>
        <v>73.7490377213241</v>
      </c>
    </row>
    <row r="55" spans="1:19" x14ac:dyDescent="0.3">
      <c r="A55" s="2" t="s">
        <v>43</v>
      </c>
    </row>
    <row r="57" spans="1:19" x14ac:dyDescent="0.3">
      <c r="A57" t="s">
        <v>1</v>
      </c>
      <c r="B57" t="s">
        <v>34</v>
      </c>
      <c r="C57" t="s">
        <v>44</v>
      </c>
    </row>
    <row r="58" spans="1:19" x14ac:dyDescent="0.3">
      <c r="A58">
        <v>7</v>
      </c>
      <c r="B58" s="4">
        <f>AVERAGE(S38:S41)</f>
        <v>83.895304080061592</v>
      </c>
      <c r="C58" s="4">
        <f>_xlfn.CONFIDENCE.T(0.05,_xlfn.STDEV.S(S38:S41),4)</f>
        <v>1.3509408694931053</v>
      </c>
    </row>
    <row r="59" spans="1:19" x14ac:dyDescent="0.3">
      <c r="A59">
        <v>8</v>
      </c>
      <c r="B59" s="4">
        <f>AVERAGE(S42:S45)</f>
        <v>78.008724659994868</v>
      </c>
      <c r="C59" s="4">
        <f>_xlfn.CONFIDENCE.T(0.05,_xlfn.STDEV.S(S42:S45),3)</f>
        <v>0.8623246622546813</v>
      </c>
    </row>
    <row r="60" spans="1:19" x14ac:dyDescent="0.3">
      <c r="A60">
        <v>9</v>
      </c>
      <c r="B60" s="4">
        <f>AVERAGE(S46:S49)</f>
        <v>78.84911470361817</v>
      </c>
      <c r="C60" s="4">
        <f>_xlfn.CONFIDENCE.T(0.05,_xlfn.STDEV.S(S46:S49),4)</f>
        <v>1.9811938582752688</v>
      </c>
    </row>
    <row r="61" spans="1:19" x14ac:dyDescent="0.3">
      <c r="A61">
        <v>10</v>
      </c>
      <c r="B61" s="4">
        <f>AVERAGE(S50:S53)</f>
        <v>72.036181678214007</v>
      </c>
      <c r="C61" s="4">
        <f>_xlfn.CONFIDENCE.T(0.05,_xlfn.STDEV.S(S50:S53),4)</f>
        <v>1.8986881344071482</v>
      </c>
    </row>
    <row r="63" spans="1:19" x14ac:dyDescent="0.3">
      <c r="A63" s="1" t="s">
        <v>59</v>
      </c>
    </row>
    <row r="65" spans="1:19" x14ac:dyDescent="0.3">
      <c r="A65" s="2" t="s">
        <v>16</v>
      </c>
    </row>
    <row r="67" spans="1:19" x14ac:dyDescent="0.3">
      <c r="K67" s="7" t="s">
        <v>38</v>
      </c>
      <c r="L67" s="7"/>
      <c r="M67" s="7"/>
      <c r="N67" s="7" t="s">
        <v>39</v>
      </c>
      <c r="O67" s="7"/>
      <c r="P67" s="7"/>
    </row>
    <row r="68" spans="1:19" x14ac:dyDescent="0.3">
      <c r="A68" t="s">
        <v>1</v>
      </c>
      <c r="B68" t="s">
        <v>2</v>
      </c>
      <c r="C68" t="s">
        <v>3</v>
      </c>
      <c r="D68" t="s">
        <v>6</v>
      </c>
      <c r="E68" t="s">
        <v>5</v>
      </c>
      <c r="F68" t="s">
        <v>4</v>
      </c>
      <c r="G68" t="s">
        <v>7</v>
      </c>
      <c r="H68" t="s">
        <v>10</v>
      </c>
      <c r="I68" t="s">
        <v>9</v>
      </c>
      <c r="J68" t="s">
        <v>8</v>
      </c>
      <c r="K68" t="s">
        <v>40</v>
      </c>
      <c r="L68" t="s">
        <v>41</v>
      </c>
      <c r="M68" t="s">
        <v>42</v>
      </c>
      <c r="N68" t="s">
        <v>40</v>
      </c>
      <c r="O68" t="s">
        <v>41</v>
      </c>
      <c r="P68" t="s">
        <v>42</v>
      </c>
      <c r="R68" t="s">
        <v>23</v>
      </c>
      <c r="S68" t="s">
        <v>34</v>
      </c>
    </row>
    <row r="69" spans="1:19" x14ac:dyDescent="0.3">
      <c r="A69">
        <v>1</v>
      </c>
      <c r="B69" t="s">
        <v>11</v>
      </c>
      <c r="C69">
        <v>17.100000000000001</v>
      </c>
      <c r="D69">
        <v>34.79</v>
      </c>
      <c r="E69">
        <v>11.78</v>
      </c>
      <c r="F69">
        <f>D69-E69</f>
        <v>23.009999999999998</v>
      </c>
      <c r="G69">
        <v>8133</v>
      </c>
      <c r="H69">
        <v>3</v>
      </c>
      <c r="I69">
        <v>2.89</v>
      </c>
      <c r="J69" s="4">
        <f t="shared" ref="J69:J100" si="16">(H69+I69)/2</f>
        <v>2.9450000000000003</v>
      </c>
      <c r="K69">
        <v>1225</v>
      </c>
      <c r="L69">
        <v>1279</v>
      </c>
      <c r="M69">
        <v>69.5</v>
      </c>
      <c r="N69" s="4">
        <f>(K69-1)*0.003908</f>
        <v>4.7833920000000001</v>
      </c>
      <c r="O69" s="4">
        <f t="shared" ref="O69" si="17">(L69-1)*0.003908</f>
        <v>4.9944240000000004</v>
      </c>
      <c r="P69" s="4">
        <f t="shared" ref="P69" si="18">(M69-1)*0.003908</f>
        <v>0.26769799999999999</v>
      </c>
      <c r="R69" s="4">
        <f>F69/1000/PI()/0.0007/C69*100/G69*60*60</f>
        <v>27.084718365774346</v>
      </c>
      <c r="S69" s="4">
        <f>(1-2*P69/(N69+O69))*100</f>
        <v>94.524380495603523</v>
      </c>
    </row>
    <row r="70" spans="1:19" x14ac:dyDescent="0.3">
      <c r="A70">
        <v>1</v>
      </c>
      <c r="B70" t="s">
        <v>12</v>
      </c>
      <c r="C70">
        <v>17.3</v>
      </c>
      <c r="D70">
        <v>33.71</v>
      </c>
      <c r="E70">
        <v>11.75</v>
      </c>
      <c r="F70">
        <f t="shared" ref="F70:F100" si="19">D70-E70</f>
        <v>21.96</v>
      </c>
      <c r="G70">
        <v>8133</v>
      </c>
      <c r="H70">
        <v>3</v>
      </c>
      <c r="I70">
        <v>2.89</v>
      </c>
      <c r="J70" s="4">
        <f t="shared" si="16"/>
        <v>2.9450000000000003</v>
      </c>
      <c r="K70">
        <v>1225</v>
      </c>
      <c r="L70">
        <v>1279</v>
      </c>
      <c r="M70">
        <v>72.5</v>
      </c>
      <c r="N70" s="4">
        <f t="shared" ref="N70:N100" si="20">(K70-1)*0.003908</f>
        <v>4.7833920000000001</v>
      </c>
      <c r="O70" s="4">
        <f t="shared" ref="O70:O100" si="21">(L70-1)*0.003908</f>
        <v>4.9944240000000004</v>
      </c>
      <c r="P70" s="4">
        <f t="shared" ref="P70:P100" si="22">(M70-1)*0.003908</f>
        <v>0.279422</v>
      </c>
      <c r="R70" s="4">
        <f t="shared" ref="R70:R100" si="23">F70/1000/PI()/0.0007/C70*100/G70*60*60</f>
        <v>25.549949636981463</v>
      </c>
      <c r="S70" s="4">
        <f t="shared" ref="S70:S100" si="24">(1-2*P70/(N70+O70))*100</f>
        <v>94.28457234212631</v>
      </c>
    </row>
    <row r="71" spans="1:19" x14ac:dyDescent="0.3">
      <c r="A71">
        <v>1</v>
      </c>
      <c r="B71" t="s">
        <v>13</v>
      </c>
      <c r="C71">
        <v>17.100000000000001</v>
      </c>
      <c r="D71">
        <v>34.28</v>
      </c>
      <c r="E71">
        <v>11.76</v>
      </c>
      <c r="F71">
        <f t="shared" si="19"/>
        <v>22.520000000000003</v>
      </c>
      <c r="G71">
        <v>8133</v>
      </c>
      <c r="H71">
        <v>3</v>
      </c>
      <c r="I71">
        <v>2.89</v>
      </c>
      <c r="J71" s="4">
        <f t="shared" si="16"/>
        <v>2.9450000000000003</v>
      </c>
      <c r="K71">
        <v>1225</v>
      </c>
      <c r="L71">
        <v>1279</v>
      </c>
      <c r="M71">
        <v>67.3</v>
      </c>
      <c r="N71" s="4">
        <f t="shared" si="20"/>
        <v>4.7833920000000001</v>
      </c>
      <c r="O71" s="4">
        <f t="shared" si="21"/>
        <v>4.9944240000000004</v>
      </c>
      <c r="P71" s="4">
        <f t="shared" si="22"/>
        <v>0.25910040000000001</v>
      </c>
      <c r="R71" s="4">
        <f t="shared" si="23"/>
        <v>26.507946875151603</v>
      </c>
      <c r="S71" s="4">
        <f t="shared" si="24"/>
        <v>94.700239808153469</v>
      </c>
    </row>
    <row r="72" spans="1:19" x14ac:dyDescent="0.3">
      <c r="A72">
        <v>1</v>
      </c>
      <c r="B72" t="s">
        <v>14</v>
      </c>
      <c r="C72">
        <v>17.399999999999999</v>
      </c>
      <c r="D72">
        <v>31.63</v>
      </c>
      <c r="E72">
        <v>11.71</v>
      </c>
      <c r="F72">
        <f t="shared" si="19"/>
        <v>19.919999999999998</v>
      </c>
      <c r="G72">
        <v>8133</v>
      </c>
      <c r="H72">
        <v>3</v>
      </c>
      <c r="I72">
        <v>2.89</v>
      </c>
      <c r="J72" s="4">
        <f t="shared" si="16"/>
        <v>2.9450000000000003</v>
      </c>
      <c r="K72">
        <v>1225</v>
      </c>
      <c r="L72">
        <v>1279</v>
      </c>
      <c r="M72">
        <v>67.099999999999994</v>
      </c>
      <c r="N72" s="4">
        <f t="shared" si="20"/>
        <v>4.7833920000000001</v>
      </c>
      <c r="O72" s="4">
        <f t="shared" si="21"/>
        <v>4.9944240000000004</v>
      </c>
      <c r="P72" s="4">
        <f t="shared" si="22"/>
        <v>0.25831879999999996</v>
      </c>
      <c r="R72" s="4">
        <f t="shared" si="23"/>
        <v>23.043259018743591</v>
      </c>
      <c r="S72" s="4">
        <f t="shared" si="24"/>
        <v>94.716227018385297</v>
      </c>
    </row>
    <row r="73" spans="1:19" x14ac:dyDescent="0.3">
      <c r="A73">
        <v>2</v>
      </c>
      <c r="B73" t="s">
        <v>11</v>
      </c>
      <c r="C73">
        <v>17.5</v>
      </c>
      <c r="D73">
        <v>30.63</v>
      </c>
      <c r="E73">
        <v>11.65</v>
      </c>
      <c r="F73">
        <f t="shared" si="19"/>
        <v>18.979999999999997</v>
      </c>
      <c r="G73">
        <v>8133</v>
      </c>
      <c r="H73">
        <v>3</v>
      </c>
      <c r="I73">
        <v>2.89</v>
      </c>
      <c r="J73" s="4">
        <f t="shared" si="16"/>
        <v>2.9450000000000003</v>
      </c>
      <c r="K73">
        <v>1225</v>
      </c>
      <c r="L73">
        <v>1279</v>
      </c>
      <c r="M73">
        <v>75.900000000000006</v>
      </c>
      <c r="N73" s="4">
        <f t="shared" si="20"/>
        <v>4.7833920000000001</v>
      </c>
      <c r="O73" s="4">
        <f t="shared" si="21"/>
        <v>4.9944240000000004</v>
      </c>
      <c r="P73" s="4">
        <f t="shared" si="22"/>
        <v>0.2927092</v>
      </c>
      <c r="R73" s="4">
        <f t="shared" si="23"/>
        <v>21.830414163677883</v>
      </c>
      <c r="S73" s="4">
        <f t="shared" si="24"/>
        <v>94.012789768185456</v>
      </c>
    </row>
    <row r="74" spans="1:19" x14ac:dyDescent="0.3">
      <c r="A74">
        <v>2</v>
      </c>
      <c r="B74" t="s">
        <v>12</v>
      </c>
      <c r="C74">
        <v>17.399999999999999</v>
      </c>
      <c r="D74">
        <v>29.26</v>
      </c>
      <c r="E74">
        <v>11.74</v>
      </c>
      <c r="F74">
        <f t="shared" si="19"/>
        <v>17.520000000000003</v>
      </c>
      <c r="G74">
        <v>8133</v>
      </c>
      <c r="H74">
        <v>3</v>
      </c>
      <c r="I74">
        <v>2.89</v>
      </c>
      <c r="J74" s="4">
        <f t="shared" si="16"/>
        <v>2.9450000000000003</v>
      </c>
      <c r="K74">
        <v>1225</v>
      </c>
      <c r="L74">
        <v>1279</v>
      </c>
      <c r="M74">
        <v>78.599999999999994</v>
      </c>
      <c r="N74" s="4">
        <f t="shared" si="20"/>
        <v>4.7833920000000001</v>
      </c>
      <c r="O74" s="4">
        <f t="shared" si="21"/>
        <v>4.9944240000000004</v>
      </c>
      <c r="P74" s="4">
        <f t="shared" si="22"/>
        <v>0.3032608</v>
      </c>
      <c r="R74" s="4">
        <f t="shared" si="23"/>
        <v>20.266962751425098</v>
      </c>
      <c r="S74" s="4">
        <f t="shared" si="24"/>
        <v>93.796962430055956</v>
      </c>
    </row>
    <row r="75" spans="1:19" x14ac:dyDescent="0.3">
      <c r="A75">
        <v>2</v>
      </c>
      <c r="B75" t="s">
        <v>13</v>
      </c>
      <c r="C75">
        <v>17.3</v>
      </c>
      <c r="D75">
        <v>30.32</v>
      </c>
      <c r="E75">
        <v>11.83</v>
      </c>
      <c r="F75">
        <f t="shared" si="19"/>
        <v>18.490000000000002</v>
      </c>
      <c r="G75">
        <v>8133</v>
      </c>
      <c r="H75">
        <v>3</v>
      </c>
      <c r="I75">
        <v>2.89</v>
      </c>
      <c r="J75" s="4">
        <f t="shared" si="16"/>
        <v>2.9450000000000003</v>
      </c>
      <c r="K75">
        <v>1225</v>
      </c>
      <c r="L75">
        <v>1279</v>
      </c>
      <c r="M75">
        <v>85.3</v>
      </c>
      <c r="N75" s="4">
        <f t="shared" si="20"/>
        <v>4.7833920000000001</v>
      </c>
      <c r="O75" s="4">
        <f t="shared" si="21"/>
        <v>4.9944240000000004</v>
      </c>
      <c r="P75" s="4">
        <f t="shared" si="22"/>
        <v>0.32944439999999997</v>
      </c>
      <c r="R75" s="4">
        <f t="shared" si="23"/>
        <v>21.512685281775383</v>
      </c>
      <c r="S75" s="4">
        <f t="shared" si="24"/>
        <v>93.261390887290176</v>
      </c>
    </row>
    <row r="76" spans="1:19" x14ac:dyDescent="0.3">
      <c r="A76">
        <v>2</v>
      </c>
      <c r="B76" t="s">
        <v>14</v>
      </c>
      <c r="C76">
        <v>17.2</v>
      </c>
      <c r="D76">
        <v>30.54</v>
      </c>
      <c r="E76">
        <v>11.76</v>
      </c>
      <c r="F76">
        <f t="shared" si="19"/>
        <v>18.78</v>
      </c>
      <c r="G76">
        <v>8133</v>
      </c>
      <c r="H76">
        <v>3</v>
      </c>
      <c r="I76">
        <v>2.89</v>
      </c>
      <c r="J76" s="4">
        <f t="shared" si="16"/>
        <v>2.9450000000000003</v>
      </c>
      <c r="K76">
        <v>1225</v>
      </c>
      <c r="L76">
        <v>1279</v>
      </c>
      <c r="M76">
        <v>77.8</v>
      </c>
      <c r="N76" s="4">
        <f t="shared" si="20"/>
        <v>4.7833920000000001</v>
      </c>
      <c r="O76" s="4">
        <f t="shared" si="21"/>
        <v>4.9944240000000004</v>
      </c>
      <c r="P76" s="4">
        <f t="shared" si="22"/>
        <v>0.30013439999999997</v>
      </c>
      <c r="R76" s="4">
        <f t="shared" si="23"/>
        <v>21.977128969578558</v>
      </c>
      <c r="S76" s="4">
        <f t="shared" si="24"/>
        <v>93.860911270983223</v>
      </c>
    </row>
    <row r="77" spans="1:19" x14ac:dyDescent="0.3">
      <c r="A77">
        <v>3</v>
      </c>
      <c r="B77" t="s">
        <v>11</v>
      </c>
      <c r="C77">
        <v>17.3</v>
      </c>
      <c r="D77">
        <v>25.37</v>
      </c>
      <c r="E77">
        <v>11.79</v>
      </c>
      <c r="F77">
        <f t="shared" si="19"/>
        <v>13.580000000000002</v>
      </c>
      <c r="G77">
        <v>8133</v>
      </c>
      <c r="H77">
        <v>3</v>
      </c>
      <c r="I77">
        <v>2.89</v>
      </c>
      <c r="J77" s="4">
        <f t="shared" si="16"/>
        <v>2.9450000000000003</v>
      </c>
      <c r="K77">
        <v>1225</v>
      </c>
      <c r="L77">
        <v>1279</v>
      </c>
      <c r="M77">
        <v>97.9</v>
      </c>
      <c r="N77" s="4">
        <f t="shared" si="20"/>
        <v>4.7833920000000001</v>
      </c>
      <c r="O77" s="4">
        <f t="shared" si="21"/>
        <v>4.9944240000000004</v>
      </c>
      <c r="P77" s="4">
        <f t="shared" si="22"/>
        <v>0.3786852</v>
      </c>
      <c r="R77" s="4">
        <f t="shared" si="23"/>
        <v>15.800014392996736</v>
      </c>
      <c r="S77" s="4">
        <f t="shared" si="24"/>
        <v>92.254196642685855</v>
      </c>
    </row>
    <row r="78" spans="1:19" x14ac:dyDescent="0.3">
      <c r="A78">
        <v>3</v>
      </c>
      <c r="B78" t="s">
        <v>12</v>
      </c>
      <c r="C78">
        <v>17.399999999999999</v>
      </c>
      <c r="D78">
        <v>24.85</v>
      </c>
      <c r="E78">
        <v>11.7</v>
      </c>
      <c r="F78">
        <f t="shared" si="19"/>
        <v>13.150000000000002</v>
      </c>
      <c r="G78">
        <v>8133</v>
      </c>
      <c r="H78">
        <v>3</v>
      </c>
      <c r="I78">
        <v>2.89</v>
      </c>
      <c r="J78" s="4">
        <f t="shared" si="16"/>
        <v>2.9450000000000003</v>
      </c>
      <c r="K78">
        <v>1225</v>
      </c>
      <c r="L78">
        <v>1279</v>
      </c>
      <c r="M78">
        <v>101.5</v>
      </c>
      <c r="N78" s="4">
        <f t="shared" si="20"/>
        <v>4.7833920000000001</v>
      </c>
      <c r="O78" s="4">
        <f t="shared" si="21"/>
        <v>4.9944240000000004</v>
      </c>
      <c r="P78" s="4">
        <f t="shared" si="22"/>
        <v>0.39275399999999999</v>
      </c>
      <c r="R78" s="4">
        <f t="shared" si="23"/>
        <v>15.211789964682652</v>
      </c>
      <c r="S78" s="4">
        <f t="shared" si="24"/>
        <v>91.966426858513188</v>
      </c>
    </row>
    <row r="79" spans="1:19" x14ac:dyDescent="0.3">
      <c r="A79">
        <v>3</v>
      </c>
      <c r="B79" t="s">
        <v>13</v>
      </c>
      <c r="C79">
        <v>17.600000000000001</v>
      </c>
      <c r="D79">
        <v>27</v>
      </c>
      <c r="E79">
        <v>11.77</v>
      </c>
      <c r="F79">
        <f t="shared" si="19"/>
        <v>15.23</v>
      </c>
      <c r="G79">
        <v>8133</v>
      </c>
      <c r="H79">
        <v>3</v>
      </c>
      <c r="I79">
        <v>2.89</v>
      </c>
      <c r="J79" s="4">
        <f t="shared" si="16"/>
        <v>2.9450000000000003</v>
      </c>
      <c r="K79">
        <v>1225</v>
      </c>
      <c r="L79">
        <v>1279</v>
      </c>
      <c r="M79">
        <v>129.5</v>
      </c>
      <c r="N79" s="4">
        <f t="shared" si="20"/>
        <v>4.7833920000000001</v>
      </c>
      <c r="O79" s="4">
        <f t="shared" si="21"/>
        <v>4.9944240000000004</v>
      </c>
      <c r="P79" s="4">
        <f t="shared" si="22"/>
        <v>0.50217800000000001</v>
      </c>
      <c r="R79" s="4">
        <f t="shared" si="23"/>
        <v>17.417709835036426</v>
      </c>
      <c r="S79" s="4">
        <f t="shared" si="24"/>
        <v>89.72821742605916</v>
      </c>
    </row>
    <row r="80" spans="1:19" x14ac:dyDescent="0.3">
      <c r="A80">
        <v>3</v>
      </c>
      <c r="B80" t="s">
        <v>14</v>
      </c>
      <c r="C80">
        <v>16.8</v>
      </c>
      <c r="D80">
        <v>24.25</v>
      </c>
      <c r="E80">
        <v>11.8</v>
      </c>
      <c r="F80">
        <f t="shared" si="19"/>
        <v>12.45</v>
      </c>
      <c r="G80">
        <v>8133</v>
      </c>
      <c r="H80">
        <v>3</v>
      </c>
      <c r="I80">
        <v>2.89</v>
      </c>
      <c r="J80" s="4">
        <f t="shared" si="16"/>
        <v>2.9450000000000003</v>
      </c>
      <c r="K80">
        <v>1225</v>
      </c>
      <c r="L80">
        <v>1279</v>
      </c>
      <c r="M80">
        <v>103.3</v>
      </c>
      <c r="N80" s="4">
        <f t="shared" si="20"/>
        <v>4.7833920000000001</v>
      </c>
      <c r="O80" s="4">
        <f t="shared" si="21"/>
        <v>4.9944240000000004</v>
      </c>
      <c r="P80" s="4">
        <f t="shared" si="22"/>
        <v>0.39978839999999999</v>
      </c>
      <c r="R80" s="4">
        <f t="shared" si="23"/>
        <v>14.916395346954555</v>
      </c>
      <c r="S80" s="4">
        <f t="shared" si="24"/>
        <v>91.822541966426868</v>
      </c>
    </row>
    <row r="81" spans="1:19" x14ac:dyDescent="0.3">
      <c r="A81">
        <v>4</v>
      </c>
      <c r="B81" t="s">
        <v>11</v>
      </c>
      <c r="C81">
        <v>17.2</v>
      </c>
      <c r="D81">
        <v>21.52</v>
      </c>
      <c r="E81">
        <v>11.79</v>
      </c>
      <c r="F81">
        <f t="shared" si="19"/>
        <v>9.73</v>
      </c>
      <c r="G81">
        <v>8133</v>
      </c>
      <c r="H81">
        <v>3</v>
      </c>
      <c r="I81">
        <v>2.89</v>
      </c>
      <c r="J81" s="4">
        <f t="shared" si="16"/>
        <v>2.9450000000000003</v>
      </c>
      <c r="K81">
        <v>1225</v>
      </c>
      <c r="L81">
        <v>1279</v>
      </c>
      <c r="M81">
        <v>129.4</v>
      </c>
      <c r="N81" s="4">
        <f t="shared" si="20"/>
        <v>4.7833920000000001</v>
      </c>
      <c r="O81" s="4">
        <f t="shared" si="21"/>
        <v>4.9944240000000004</v>
      </c>
      <c r="P81" s="4">
        <f t="shared" si="22"/>
        <v>0.50178719999999999</v>
      </c>
      <c r="R81" s="4">
        <f t="shared" si="23"/>
        <v>11.386446478913705</v>
      </c>
      <c r="S81" s="4">
        <f t="shared" si="24"/>
        <v>89.73621103117506</v>
      </c>
    </row>
    <row r="82" spans="1:19" x14ac:dyDescent="0.3">
      <c r="A82">
        <v>4</v>
      </c>
      <c r="B82" t="s">
        <v>12</v>
      </c>
      <c r="C82">
        <v>17.399999999999999</v>
      </c>
      <c r="D82">
        <v>21.57</v>
      </c>
      <c r="E82">
        <v>11.83</v>
      </c>
      <c r="F82">
        <f t="shared" si="19"/>
        <v>9.74</v>
      </c>
      <c r="G82">
        <v>8133</v>
      </c>
      <c r="H82">
        <v>3</v>
      </c>
      <c r="I82">
        <v>2.89</v>
      </c>
      <c r="J82" s="4">
        <f t="shared" si="16"/>
        <v>2.9450000000000003</v>
      </c>
      <c r="K82">
        <v>1225</v>
      </c>
      <c r="L82">
        <v>1279</v>
      </c>
      <c r="M82">
        <v>126.7</v>
      </c>
      <c r="N82" s="4">
        <f t="shared" si="20"/>
        <v>4.7833920000000001</v>
      </c>
      <c r="O82" s="4">
        <f t="shared" si="21"/>
        <v>4.9944240000000004</v>
      </c>
      <c r="P82" s="4">
        <f t="shared" si="22"/>
        <v>0.49123559999999999</v>
      </c>
      <c r="R82" s="4">
        <f t="shared" si="23"/>
        <v>11.267135684867602</v>
      </c>
      <c r="S82" s="4">
        <f t="shared" si="24"/>
        <v>89.95203836930456</v>
      </c>
    </row>
    <row r="83" spans="1:19" x14ac:dyDescent="0.3">
      <c r="A83">
        <v>4</v>
      </c>
      <c r="B83" t="s">
        <v>13</v>
      </c>
      <c r="C83">
        <v>17</v>
      </c>
      <c r="D83">
        <v>21.04</v>
      </c>
      <c r="E83">
        <v>11.78</v>
      </c>
      <c r="F83">
        <f t="shared" si="19"/>
        <v>9.26</v>
      </c>
      <c r="G83">
        <v>8133</v>
      </c>
      <c r="H83">
        <v>3</v>
      </c>
      <c r="I83">
        <v>2.89</v>
      </c>
      <c r="J83" s="4">
        <f t="shared" si="16"/>
        <v>2.9450000000000003</v>
      </c>
      <c r="K83">
        <v>1225</v>
      </c>
      <c r="L83">
        <v>1279</v>
      </c>
      <c r="M83">
        <v>122.4</v>
      </c>
      <c r="N83" s="4">
        <f t="shared" si="20"/>
        <v>4.7833920000000001</v>
      </c>
      <c r="O83" s="4">
        <f t="shared" si="21"/>
        <v>4.9944240000000004</v>
      </c>
      <c r="P83" s="4">
        <f t="shared" si="22"/>
        <v>0.4744312</v>
      </c>
      <c r="R83" s="4">
        <f t="shared" si="23"/>
        <v>10.963920582731051</v>
      </c>
      <c r="S83" s="4">
        <f t="shared" si="24"/>
        <v>90.295763389288581</v>
      </c>
    </row>
    <row r="84" spans="1:19" x14ac:dyDescent="0.3">
      <c r="A84">
        <v>4</v>
      </c>
      <c r="B84" t="s">
        <v>14</v>
      </c>
      <c r="C84">
        <v>17.3</v>
      </c>
      <c r="D84">
        <v>21.41</v>
      </c>
      <c r="E84">
        <v>11.84</v>
      </c>
      <c r="F84">
        <f t="shared" si="19"/>
        <v>9.57</v>
      </c>
      <c r="G84">
        <v>8133</v>
      </c>
      <c r="H84">
        <v>3</v>
      </c>
      <c r="I84">
        <v>2.89</v>
      </c>
      <c r="J84" s="4">
        <f t="shared" si="16"/>
        <v>2.9450000000000003</v>
      </c>
      <c r="K84">
        <v>1225</v>
      </c>
      <c r="L84">
        <v>1279</v>
      </c>
      <c r="M84">
        <v>125.2</v>
      </c>
      <c r="N84" s="4">
        <f t="shared" si="20"/>
        <v>4.7833920000000001</v>
      </c>
      <c r="O84" s="4">
        <f t="shared" si="21"/>
        <v>4.9944240000000004</v>
      </c>
      <c r="P84" s="4">
        <f t="shared" si="22"/>
        <v>0.48537360000000002</v>
      </c>
      <c r="R84" s="4">
        <f t="shared" si="23"/>
        <v>11.134472587700937</v>
      </c>
      <c r="S84" s="4">
        <f t="shared" si="24"/>
        <v>90.071942446043167</v>
      </c>
    </row>
    <row r="85" spans="1:19" x14ac:dyDescent="0.3">
      <c r="A85">
        <v>5</v>
      </c>
      <c r="B85" t="s">
        <v>11</v>
      </c>
      <c r="C85">
        <v>17.7</v>
      </c>
      <c r="D85">
        <v>27.83</v>
      </c>
      <c r="E85">
        <v>12.35</v>
      </c>
      <c r="F85">
        <f t="shared" si="19"/>
        <v>15.479999999999999</v>
      </c>
      <c r="G85">
        <v>16080</v>
      </c>
      <c r="H85">
        <v>3.09</v>
      </c>
      <c r="I85">
        <v>2.93</v>
      </c>
      <c r="J85" s="4">
        <f t="shared" si="16"/>
        <v>3.01</v>
      </c>
      <c r="K85">
        <v>1115</v>
      </c>
      <c r="L85">
        <v>1151</v>
      </c>
      <c r="M85">
        <v>184.9</v>
      </c>
      <c r="N85" s="4">
        <f t="shared" si="20"/>
        <v>4.3535120000000003</v>
      </c>
      <c r="O85" s="4">
        <f t="shared" si="21"/>
        <v>4.4942000000000002</v>
      </c>
      <c r="P85" s="4">
        <f t="shared" si="22"/>
        <v>0.71868120000000002</v>
      </c>
      <c r="R85" s="4">
        <f t="shared" si="23"/>
        <v>8.9036121537441346</v>
      </c>
      <c r="S85" s="4">
        <f t="shared" si="24"/>
        <v>83.754416961130744</v>
      </c>
    </row>
    <row r="86" spans="1:19" x14ac:dyDescent="0.3">
      <c r="A86">
        <v>5</v>
      </c>
      <c r="B86" t="s">
        <v>12</v>
      </c>
      <c r="C86">
        <v>18.100000000000001</v>
      </c>
      <c r="D86">
        <v>25.15</v>
      </c>
      <c r="E86">
        <v>11.79</v>
      </c>
      <c r="F86">
        <f t="shared" si="19"/>
        <v>13.36</v>
      </c>
      <c r="G86">
        <v>16080</v>
      </c>
      <c r="H86">
        <v>3.09</v>
      </c>
      <c r="I86">
        <v>2.93</v>
      </c>
      <c r="J86" s="4">
        <f t="shared" si="16"/>
        <v>3.01</v>
      </c>
      <c r="K86">
        <v>1115</v>
      </c>
      <c r="L86">
        <v>1151</v>
      </c>
      <c r="M86">
        <v>110.2</v>
      </c>
      <c r="N86" s="4">
        <f t="shared" si="20"/>
        <v>4.3535120000000003</v>
      </c>
      <c r="O86" s="4">
        <f t="shared" si="21"/>
        <v>4.4942000000000002</v>
      </c>
      <c r="P86" s="4">
        <f t="shared" si="22"/>
        <v>0.42675360000000001</v>
      </c>
      <c r="R86" s="4">
        <f t="shared" si="23"/>
        <v>7.5144366397568181</v>
      </c>
      <c r="S86" s="4">
        <f t="shared" si="24"/>
        <v>90.353356890459366</v>
      </c>
    </row>
    <row r="87" spans="1:19" x14ac:dyDescent="0.3">
      <c r="A87">
        <v>5</v>
      </c>
      <c r="B87" t="s">
        <v>13</v>
      </c>
      <c r="C87">
        <v>17.8</v>
      </c>
      <c r="D87">
        <v>24.98</v>
      </c>
      <c r="E87">
        <v>11.72</v>
      </c>
      <c r="F87">
        <f t="shared" si="19"/>
        <v>13.26</v>
      </c>
      <c r="G87">
        <v>16080</v>
      </c>
      <c r="H87">
        <v>3.09</v>
      </c>
      <c r="I87">
        <v>2.93</v>
      </c>
      <c r="J87" s="4">
        <f t="shared" si="16"/>
        <v>3.01</v>
      </c>
      <c r="K87">
        <v>1115</v>
      </c>
      <c r="L87">
        <v>1151</v>
      </c>
      <c r="M87">
        <v>103.7</v>
      </c>
      <c r="N87" s="4">
        <f t="shared" si="20"/>
        <v>4.3535120000000003</v>
      </c>
      <c r="O87" s="4">
        <f t="shared" si="21"/>
        <v>4.4942000000000002</v>
      </c>
      <c r="P87" s="4">
        <f t="shared" si="22"/>
        <v>0.40135160000000003</v>
      </c>
      <c r="R87" s="4">
        <f t="shared" si="23"/>
        <v>7.5838907024215949</v>
      </c>
      <c r="S87" s="4">
        <f t="shared" si="24"/>
        <v>90.927561837455826</v>
      </c>
    </row>
    <row r="88" spans="1:19" x14ac:dyDescent="0.3">
      <c r="A88">
        <v>5</v>
      </c>
      <c r="B88" t="s">
        <v>14</v>
      </c>
      <c r="C88">
        <v>17.600000000000001</v>
      </c>
      <c r="D88">
        <v>26.22</v>
      </c>
      <c r="E88">
        <v>11.79</v>
      </c>
      <c r="F88">
        <f t="shared" si="19"/>
        <v>14.43</v>
      </c>
      <c r="G88">
        <v>16080</v>
      </c>
      <c r="H88">
        <v>3.09</v>
      </c>
      <c r="I88">
        <v>2.93</v>
      </c>
      <c r="J88" s="4">
        <f t="shared" si="16"/>
        <v>3.01</v>
      </c>
      <c r="K88">
        <v>1115</v>
      </c>
      <c r="L88">
        <v>1151</v>
      </c>
      <c r="M88">
        <v>108.4</v>
      </c>
      <c r="N88" s="4">
        <f t="shared" si="20"/>
        <v>4.3535120000000003</v>
      </c>
      <c r="O88" s="4">
        <f t="shared" si="21"/>
        <v>4.4942000000000002</v>
      </c>
      <c r="P88" s="4">
        <f t="shared" si="22"/>
        <v>0.41971920000000001</v>
      </c>
      <c r="R88" s="4">
        <f t="shared" si="23"/>
        <v>8.3468422737547812</v>
      </c>
      <c r="S88" s="4">
        <f t="shared" si="24"/>
        <v>90.512367491166074</v>
      </c>
    </row>
    <row r="89" spans="1:19" x14ac:dyDescent="0.3">
      <c r="A89">
        <v>6</v>
      </c>
      <c r="B89" t="s">
        <v>11</v>
      </c>
      <c r="C89">
        <v>17.7</v>
      </c>
      <c r="D89">
        <v>23.93</v>
      </c>
      <c r="E89">
        <v>11.71</v>
      </c>
      <c r="F89">
        <f t="shared" si="19"/>
        <v>12.219999999999999</v>
      </c>
      <c r="G89">
        <v>16080</v>
      </c>
      <c r="H89">
        <v>3.09</v>
      </c>
      <c r="I89">
        <v>2.93</v>
      </c>
      <c r="J89" s="4">
        <f t="shared" si="16"/>
        <v>3.01</v>
      </c>
      <c r="K89">
        <v>1115</v>
      </c>
      <c r="L89">
        <v>1151</v>
      </c>
      <c r="M89">
        <v>108.3</v>
      </c>
      <c r="N89" s="4">
        <f t="shared" si="20"/>
        <v>4.3535120000000003</v>
      </c>
      <c r="O89" s="4">
        <f t="shared" si="21"/>
        <v>4.4942000000000002</v>
      </c>
      <c r="P89" s="4">
        <f t="shared" si="22"/>
        <v>0.41932839999999999</v>
      </c>
      <c r="R89" s="4">
        <f t="shared" si="23"/>
        <v>7.0285620490150738</v>
      </c>
      <c r="S89" s="4">
        <f t="shared" si="24"/>
        <v>90.521201413427562</v>
      </c>
    </row>
    <row r="90" spans="1:19" x14ac:dyDescent="0.3">
      <c r="A90">
        <v>6</v>
      </c>
      <c r="B90" t="s">
        <v>12</v>
      </c>
      <c r="C90">
        <v>18</v>
      </c>
      <c r="D90">
        <v>22.39</v>
      </c>
      <c r="E90">
        <v>11.72</v>
      </c>
      <c r="F90">
        <f t="shared" si="19"/>
        <v>10.67</v>
      </c>
      <c r="G90">
        <v>16080</v>
      </c>
      <c r="H90">
        <v>3.09</v>
      </c>
      <c r="I90">
        <v>2.93</v>
      </c>
      <c r="J90" s="4">
        <f t="shared" si="16"/>
        <v>3.01</v>
      </c>
      <c r="K90">
        <v>1115</v>
      </c>
      <c r="L90">
        <v>1151</v>
      </c>
      <c r="M90">
        <v>149.19999999999999</v>
      </c>
      <c r="N90" s="4">
        <f t="shared" si="20"/>
        <v>4.3535120000000003</v>
      </c>
      <c r="O90" s="4">
        <f t="shared" si="21"/>
        <v>4.4942000000000002</v>
      </c>
      <c r="P90" s="4">
        <f t="shared" si="22"/>
        <v>0.57916559999999995</v>
      </c>
      <c r="R90" s="4">
        <f t="shared" si="23"/>
        <v>6.0347663212172113</v>
      </c>
      <c r="S90" s="4">
        <f t="shared" si="24"/>
        <v>86.908127208480565</v>
      </c>
    </row>
    <row r="91" spans="1:19" x14ac:dyDescent="0.3">
      <c r="A91">
        <v>6</v>
      </c>
      <c r="B91" t="s">
        <v>13</v>
      </c>
      <c r="C91">
        <v>17.600000000000001</v>
      </c>
      <c r="D91">
        <v>22.01</v>
      </c>
      <c r="E91">
        <v>11.83</v>
      </c>
      <c r="F91">
        <f t="shared" si="19"/>
        <v>10.180000000000001</v>
      </c>
      <c r="G91">
        <v>16080</v>
      </c>
      <c r="H91">
        <v>3.09</v>
      </c>
      <c r="I91">
        <v>2.93</v>
      </c>
      <c r="J91" s="4">
        <f t="shared" si="16"/>
        <v>3.01</v>
      </c>
      <c r="K91">
        <v>1115</v>
      </c>
      <c r="L91">
        <v>1151</v>
      </c>
      <c r="M91">
        <v>161.6</v>
      </c>
      <c r="N91" s="4">
        <f t="shared" si="20"/>
        <v>4.3535120000000003</v>
      </c>
      <c r="O91" s="4">
        <f t="shared" si="21"/>
        <v>4.4942000000000002</v>
      </c>
      <c r="P91" s="4">
        <f t="shared" si="22"/>
        <v>0.62762479999999998</v>
      </c>
      <c r="R91" s="4">
        <f t="shared" si="23"/>
        <v>5.8884860947209781</v>
      </c>
      <c r="S91" s="4">
        <f t="shared" si="24"/>
        <v>85.812720848056529</v>
      </c>
    </row>
    <row r="92" spans="1:19" x14ac:dyDescent="0.3">
      <c r="A92">
        <v>6</v>
      </c>
      <c r="B92" t="s">
        <v>14</v>
      </c>
      <c r="C92">
        <v>17.7</v>
      </c>
      <c r="D92">
        <v>22.31</v>
      </c>
      <c r="E92">
        <v>11.79</v>
      </c>
      <c r="F92">
        <f t="shared" si="19"/>
        <v>10.52</v>
      </c>
      <c r="G92">
        <v>16080</v>
      </c>
      <c r="H92">
        <v>3.09</v>
      </c>
      <c r="I92">
        <v>2.93</v>
      </c>
      <c r="J92" s="4">
        <f t="shared" si="16"/>
        <v>3.01</v>
      </c>
      <c r="K92">
        <v>1115</v>
      </c>
      <c r="L92">
        <v>1151</v>
      </c>
      <c r="M92">
        <v>161.19999999999999</v>
      </c>
      <c r="N92" s="4">
        <f t="shared" si="20"/>
        <v>4.3535120000000003</v>
      </c>
      <c r="O92" s="4">
        <f t="shared" si="21"/>
        <v>4.4942000000000002</v>
      </c>
      <c r="P92" s="4">
        <f t="shared" si="22"/>
        <v>0.6260616</v>
      </c>
      <c r="R92" s="4">
        <f t="shared" si="23"/>
        <v>6.0507751845858069</v>
      </c>
      <c r="S92" s="4">
        <f t="shared" si="24"/>
        <v>85.84805653710248</v>
      </c>
    </row>
    <row r="93" spans="1:19" x14ac:dyDescent="0.3">
      <c r="A93">
        <v>7</v>
      </c>
      <c r="B93" t="s">
        <v>11</v>
      </c>
      <c r="C93">
        <v>17.8</v>
      </c>
      <c r="D93">
        <v>19.739999999999998</v>
      </c>
      <c r="E93">
        <v>11.79</v>
      </c>
      <c r="F93">
        <f t="shared" si="19"/>
        <v>7.9499999999999993</v>
      </c>
      <c r="G93">
        <v>16080</v>
      </c>
      <c r="H93">
        <v>3.09</v>
      </c>
      <c r="I93">
        <v>2.93</v>
      </c>
      <c r="J93" s="4">
        <f t="shared" si="16"/>
        <v>3.01</v>
      </c>
      <c r="K93">
        <v>1115</v>
      </c>
      <c r="L93">
        <v>1151</v>
      </c>
      <c r="M93">
        <v>221</v>
      </c>
      <c r="N93" s="4">
        <f t="shared" si="20"/>
        <v>4.3535120000000003</v>
      </c>
      <c r="O93" s="4">
        <f t="shared" si="21"/>
        <v>4.4942000000000002</v>
      </c>
      <c r="P93" s="4">
        <f t="shared" si="22"/>
        <v>0.85975999999999997</v>
      </c>
      <c r="R93" s="4">
        <f t="shared" si="23"/>
        <v>4.5469027967007296</v>
      </c>
      <c r="S93" s="4">
        <f t="shared" si="24"/>
        <v>80.565371024734986</v>
      </c>
    </row>
    <row r="94" spans="1:19" x14ac:dyDescent="0.3">
      <c r="A94">
        <v>7</v>
      </c>
      <c r="B94" t="s">
        <v>12</v>
      </c>
      <c r="C94">
        <v>17.600000000000001</v>
      </c>
      <c r="D94">
        <v>19.68</v>
      </c>
      <c r="E94">
        <v>11.7</v>
      </c>
      <c r="F94">
        <f t="shared" si="19"/>
        <v>7.98</v>
      </c>
      <c r="G94">
        <v>16080</v>
      </c>
      <c r="H94">
        <v>3.09</v>
      </c>
      <c r="I94">
        <v>2.93</v>
      </c>
      <c r="J94" s="4">
        <f t="shared" si="16"/>
        <v>3.01</v>
      </c>
      <c r="K94">
        <v>1115</v>
      </c>
      <c r="L94">
        <v>1151</v>
      </c>
      <c r="M94">
        <v>207</v>
      </c>
      <c r="N94" s="4">
        <f t="shared" si="20"/>
        <v>4.3535120000000003</v>
      </c>
      <c r="O94" s="4">
        <f t="shared" si="21"/>
        <v>4.4942000000000002</v>
      </c>
      <c r="P94" s="4">
        <f t="shared" si="22"/>
        <v>0.80504799999999999</v>
      </c>
      <c r="R94" s="4">
        <f t="shared" si="23"/>
        <v>4.6159252491034781</v>
      </c>
      <c r="S94" s="4">
        <f t="shared" si="24"/>
        <v>81.802120141342755</v>
      </c>
    </row>
    <row r="95" spans="1:19" x14ac:dyDescent="0.3">
      <c r="A95">
        <v>7</v>
      </c>
      <c r="B95" t="s">
        <v>13</v>
      </c>
      <c r="C95">
        <v>18.2</v>
      </c>
      <c r="D95">
        <v>19.14</v>
      </c>
      <c r="E95">
        <v>11.77</v>
      </c>
      <c r="F95">
        <f t="shared" si="19"/>
        <v>7.370000000000001</v>
      </c>
      <c r="G95">
        <v>16080</v>
      </c>
      <c r="H95">
        <v>3.09</v>
      </c>
      <c r="I95">
        <v>2.93</v>
      </c>
      <c r="J95" s="4">
        <f t="shared" si="16"/>
        <v>3.01</v>
      </c>
      <c r="K95">
        <v>1115</v>
      </c>
      <c r="L95">
        <v>1151</v>
      </c>
      <c r="M95">
        <v>231</v>
      </c>
      <c r="N95" s="4">
        <f t="shared" si="20"/>
        <v>4.3535120000000003</v>
      </c>
      <c r="O95" s="4">
        <f t="shared" si="21"/>
        <v>4.4942000000000002</v>
      </c>
      <c r="P95" s="4">
        <f t="shared" si="22"/>
        <v>0.89883999999999997</v>
      </c>
      <c r="R95" s="4">
        <f t="shared" si="23"/>
        <v>4.1225377723960337</v>
      </c>
      <c r="S95" s="4">
        <f t="shared" si="24"/>
        <v>79.68197879858657</v>
      </c>
    </row>
    <row r="96" spans="1:19" x14ac:dyDescent="0.3">
      <c r="A96">
        <v>7</v>
      </c>
      <c r="B96" t="s">
        <v>14</v>
      </c>
      <c r="C96">
        <v>17.899999999999999</v>
      </c>
      <c r="D96">
        <v>19.23</v>
      </c>
      <c r="E96">
        <v>11.72</v>
      </c>
      <c r="F96">
        <f t="shared" si="19"/>
        <v>7.51</v>
      </c>
      <c r="G96">
        <v>16080</v>
      </c>
      <c r="H96">
        <v>3.09</v>
      </c>
      <c r="I96">
        <v>2.93</v>
      </c>
      <c r="J96" s="4">
        <f t="shared" si="16"/>
        <v>3.01</v>
      </c>
      <c r="K96">
        <v>1115</v>
      </c>
      <c r="L96">
        <v>1151</v>
      </c>
      <c r="M96">
        <v>235</v>
      </c>
      <c r="N96" s="4">
        <f t="shared" si="20"/>
        <v>4.3535120000000003</v>
      </c>
      <c r="O96" s="4">
        <f t="shared" si="21"/>
        <v>4.4942000000000002</v>
      </c>
      <c r="P96" s="4">
        <f t="shared" si="22"/>
        <v>0.91447199999999995</v>
      </c>
      <c r="R96" s="4">
        <f t="shared" si="23"/>
        <v>4.2712545030558333</v>
      </c>
      <c r="S96" s="4">
        <f t="shared" si="24"/>
        <v>79.328621908127218</v>
      </c>
    </row>
    <row r="97" spans="1:19" x14ac:dyDescent="0.3">
      <c r="A97">
        <v>8</v>
      </c>
      <c r="B97" t="s">
        <v>11</v>
      </c>
      <c r="C97">
        <v>18.100000000000001</v>
      </c>
      <c r="D97">
        <v>20.36</v>
      </c>
      <c r="E97">
        <v>11.79</v>
      </c>
      <c r="F97">
        <f t="shared" si="19"/>
        <v>8.57</v>
      </c>
      <c r="G97">
        <v>16080</v>
      </c>
      <c r="H97">
        <v>3.09</v>
      </c>
      <c r="I97">
        <v>2.93</v>
      </c>
      <c r="J97" s="4">
        <f t="shared" si="16"/>
        <v>3.01</v>
      </c>
      <c r="K97">
        <v>1115</v>
      </c>
      <c r="L97">
        <v>1151</v>
      </c>
      <c r="M97">
        <v>224</v>
      </c>
      <c r="N97" s="4">
        <f t="shared" si="20"/>
        <v>4.3535120000000003</v>
      </c>
      <c r="O97" s="4">
        <f t="shared" si="21"/>
        <v>4.4942000000000002</v>
      </c>
      <c r="P97" s="4">
        <f t="shared" si="22"/>
        <v>0.87148400000000004</v>
      </c>
      <c r="R97" s="4">
        <f t="shared" si="23"/>
        <v>4.8202636229577784</v>
      </c>
      <c r="S97" s="4">
        <f t="shared" si="24"/>
        <v>80.300353356890469</v>
      </c>
    </row>
    <row r="98" spans="1:19" x14ac:dyDescent="0.3">
      <c r="A98">
        <v>8</v>
      </c>
      <c r="B98" t="s">
        <v>12</v>
      </c>
      <c r="C98">
        <v>18.100000000000001</v>
      </c>
      <c r="D98">
        <v>17.91</v>
      </c>
      <c r="E98">
        <v>11.79</v>
      </c>
      <c r="F98">
        <f t="shared" si="19"/>
        <v>6.120000000000001</v>
      </c>
      <c r="G98">
        <v>16080</v>
      </c>
      <c r="H98">
        <v>3.09</v>
      </c>
      <c r="I98">
        <v>2.93</v>
      </c>
      <c r="J98" s="4">
        <f t="shared" si="16"/>
        <v>3.01</v>
      </c>
      <c r="K98">
        <v>1115</v>
      </c>
      <c r="L98">
        <v>1151</v>
      </c>
      <c r="M98">
        <v>306</v>
      </c>
      <c r="N98" s="4">
        <f t="shared" si="20"/>
        <v>4.3535120000000003</v>
      </c>
      <c r="O98" s="4">
        <f t="shared" si="21"/>
        <v>4.4942000000000002</v>
      </c>
      <c r="P98" s="4">
        <f t="shared" si="22"/>
        <v>1.19194</v>
      </c>
      <c r="R98" s="4">
        <f t="shared" si="23"/>
        <v>3.442241933780819</v>
      </c>
      <c r="S98" s="4">
        <f t="shared" si="24"/>
        <v>73.056537102473513</v>
      </c>
    </row>
    <row r="99" spans="1:19" x14ac:dyDescent="0.3">
      <c r="A99">
        <v>8</v>
      </c>
      <c r="B99" t="s">
        <v>13</v>
      </c>
      <c r="C99">
        <v>17.899999999999999</v>
      </c>
      <c r="D99">
        <v>18.34</v>
      </c>
      <c r="E99">
        <v>11.8</v>
      </c>
      <c r="F99">
        <f t="shared" si="19"/>
        <v>6.5399999999999991</v>
      </c>
      <c r="G99">
        <v>16080</v>
      </c>
      <c r="H99">
        <v>3.09</v>
      </c>
      <c r="I99">
        <v>2.93</v>
      </c>
      <c r="J99" s="4">
        <f t="shared" si="16"/>
        <v>3.01</v>
      </c>
      <c r="K99">
        <v>1115</v>
      </c>
      <c r="L99">
        <v>1151</v>
      </c>
      <c r="M99">
        <v>281</v>
      </c>
      <c r="N99" s="4">
        <f t="shared" si="20"/>
        <v>4.3535120000000003</v>
      </c>
      <c r="O99" s="4">
        <f t="shared" si="21"/>
        <v>4.4942000000000002</v>
      </c>
      <c r="P99" s="4">
        <f t="shared" si="22"/>
        <v>1.0942400000000001</v>
      </c>
      <c r="R99" s="4">
        <f t="shared" si="23"/>
        <v>3.7195744940060105</v>
      </c>
      <c r="S99" s="4">
        <f t="shared" si="24"/>
        <v>75.265017667844518</v>
      </c>
    </row>
    <row r="100" spans="1:19" x14ac:dyDescent="0.3">
      <c r="A100">
        <v>8</v>
      </c>
      <c r="B100" t="s">
        <v>14</v>
      </c>
      <c r="C100">
        <v>17.600000000000001</v>
      </c>
      <c r="D100">
        <v>19.93</v>
      </c>
      <c r="E100">
        <v>11.8</v>
      </c>
      <c r="F100">
        <f t="shared" si="19"/>
        <v>8.129999999999999</v>
      </c>
      <c r="G100">
        <v>16080</v>
      </c>
      <c r="H100">
        <v>3.09</v>
      </c>
      <c r="I100">
        <v>2.93</v>
      </c>
      <c r="J100" s="4">
        <f t="shared" si="16"/>
        <v>3.01</v>
      </c>
      <c r="K100">
        <v>1115</v>
      </c>
      <c r="L100">
        <v>1151</v>
      </c>
      <c r="M100">
        <v>287</v>
      </c>
      <c r="N100" s="4">
        <f t="shared" si="20"/>
        <v>4.3535120000000003</v>
      </c>
      <c r="O100" s="4">
        <f t="shared" si="21"/>
        <v>4.4942000000000002</v>
      </c>
      <c r="P100" s="4">
        <f t="shared" si="22"/>
        <v>1.117688</v>
      </c>
      <c r="R100" s="4">
        <f t="shared" si="23"/>
        <v>4.7026907613046705</v>
      </c>
      <c r="S100" s="4">
        <f t="shared" si="24"/>
        <v>74.734982332155482</v>
      </c>
    </row>
    <row r="102" spans="1:19" x14ac:dyDescent="0.3">
      <c r="A102" s="2" t="s">
        <v>43</v>
      </c>
    </row>
    <row r="104" spans="1:19" x14ac:dyDescent="0.3">
      <c r="A104" t="s">
        <v>1</v>
      </c>
      <c r="B104" t="s">
        <v>34</v>
      </c>
      <c r="C104" t="s">
        <v>44</v>
      </c>
    </row>
    <row r="105" spans="1:19" x14ac:dyDescent="0.3">
      <c r="A105">
        <v>1</v>
      </c>
      <c r="B105" s="4">
        <f>AVERAGE(S69:S72)</f>
        <v>94.556354916067164</v>
      </c>
      <c r="C105" s="4">
        <f>_xlfn.CONFIDENCE.T(0.05,_xlfn.STDEV.S(S69:S72),4)</f>
        <v>0.31976602531359716</v>
      </c>
    </row>
    <row r="106" spans="1:19" x14ac:dyDescent="0.3">
      <c r="A106">
        <v>2</v>
      </c>
      <c r="B106" s="4">
        <f>AVERAGE(S73:S76)</f>
        <v>93.733013589128717</v>
      </c>
      <c r="C106" s="4">
        <f>_xlfn.CONFIDENCE.T(0.05,_xlfn.STDEV.S(S73:S76),3)</f>
        <v>0.81277244772579671</v>
      </c>
    </row>
    <row r="107" spans="1:19" x14ac:dyDescent="0.3">
      <c r="A107">
        <v>3</v>
      </c>
      <c r="B107" s="4">
        <f>AVERAGE(S77:S80)</f>
        <v>91.442845723421257</v>
      </c>
      <c r="C107" s="4">
        <f>_xlfn.CONFIDENCE.T(0.05,_xlfn.STDEV.S(S77:S80),4)</f>
        <v>1.8411827020827873</v>
      </c>
    </row>
    <row r="108" spans="1:19" x14ac:dyDescent="0.3">
      <c r="A108">
        <v>4</v>
      </c>
      <c r="B108" s="4">
        <f>AVERAGE(S81:S84)</f>
        <v>90.013988808952845</v>
      </c>
      <c r="C108" s="4">
        <f>_xlfn.CONFIDENCE.T(0.05,_xlfn.STDEV.S(S81:S84),4)</f>
        <v>0.37176309346892999</v>
      </c>
    </row>
    <row r="109" spans="1:19" x14ac:dyDescent="0.3">
      <c r="A109">
        <v>5</v>
      </c>
      <c r="B109" s="4">
        <f>AVERAGE(S85:S88)</f>
        <v>88.886925795053003</v>
      </c>
      <c r="C109" s="4">
        <f>_xlfn.CONFIDENCE.T(0.05,_xlfn.STDEV.S(S85:S88),4)</f>
        <v>5.4582528667262649</v>
      </c>
    </row>
    <row r="110" spans="1:19" x14ac:dyDescent="0.3">
      <c r="A110">
        <v>6</v>
      </c>
      <c r="B110" s="4">
        <f>AVERAGE(S89:S92)</f>
        <v>87.272526501766777</v>
      </c>
      <c r="C110" s="4">
        <f>_xlfn.CONFIDENCE.T(0.05,_xlfn.STDEV.S(S89:S92),4)</f>
        <v>3.5398692722678287</v>
      </c>
    </row>
    <row r="111" spans="1:19" x14ac:dyDescent="0.3">
      <c r="A111">
        <v>7</v>
      </c>
      <c r="B111" s="4">
        <f>AVERAGE(S93:S96)</f>
        <v>80.344522968197879</v>
      </c>
      <c r="C111" s="4">
        <f>_xlfn.CONFIDENCE.T(0.05,_xlfn.STDEV.S(S93:S96),4)</f>
        <v>1.7538097305347269</v>
      </c>
    </row>
    <row r="112" spans="1:19" x14ac:dyDescent="0.3">
      <c r="A112">
        <v>8</v>
      </c>
      <c r="B112" s="4">
        <f>AVERAGE(S97:S100)</f>
        <v>75.839222614840992</v>
      </c>
      <c r="C112" s="4">
        <f>_xlfn.CONFIDENCE.T(0.05,_xlfn.STDEV.S(S97:S100),4)</f>
        <v>4.9638413114133462</v>
      </c>
    </row>
  </sheetData>
  <mergeCells count="6">
    <mergeCell ref="K5:M5"/>
    <mergeCell ref="N5:P5"/>
    <mergeCell ref="K36:M36"/>
    <mergeCell ref="N36:P36"/>
    <mergeCell ref="K67:M67"/>
    <mergeCell ref="N67:P6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395B3-8A90-45F9-8634-B1D9D10D938A}">
  <dimension ref="A1:S141"/>
  <sheetViews>
    <sheetView zoomScaleNormal="100" workbookViewId="0"/>
  </sheetViews>
  <sheetFormatPr defaultRowHeight="14.4" x14ac:dyDescent="0.3"/>
  <cols>
    <col min="1" max="1" width="9.77734375" bestFit="1" customWidth="1"/>
    <col min="2" max="2" width="12.21875" bestFit="1" customWidth="1"/>
    <col min="3" max="3" width="24.33203125" bestFit="1" customWidth="1"/>
    <col min="4" max="4" width="10.44140625" bestFit="1" customWidth="1"/>
    <col min="5" max="5" width="11.88671875" bestFit="1" customWidth="1"/>
    <col min="6" max="6" width="14.21875" bestFit="1" customWidth="1"/>
    <col min="7" max="7" width="7.5546875" bestFit="1" customWidth="1"/>
    <col min="8" max="8" width="16.77734375" bestFit="1" customWidth="1"/>
    <col min="9" max="9" width="21.109375" bestFit="1" customWidth="1"/>
    <col min="10" max="10" width="26.44140625" bestFit="1" customWidth="1"/>
    <col min="11" max="11" width="5" bestFit="1" customWidth="1"/>
    <col min="12" max="12" width="9.109375" bestFit="1" customWidth="1"/>
    <col min="13" max="13" width="8.88671875" bestFit="1" customWidth="1"/>
    <col min="14" max="14" width="4.88671875" bestFit="1" customWidth="1"/>
    <col min="15" max="15" width="9.109375" bestFit="1" customWidth="1"/>
    <col min="16" max="16" width="8.88671875" bestFit="1" customWidth="1"/>
    <col min="18" max="18" width="13.109375" bestFit="1" customWidth="1"/>
    <col min="19" max="19" width="12.21875" bestFit="1" customWidth="1"/>
  </cols>
  <sheetData>
    <row r="1" spans="1:19" x14ac:dyDescent="0.3">
      <c r="A1" s="1" t="s">
        <v>0</v>
      </c>
    </row>
    <row r="3" spans="1:19" x14ac:dyDescent="0.3">
      <c r="A3" s="2" t="s">
        <v>16</v>
      </c>
      <c r="B3" t="s">
        <v>78</v>
      </c>
    </row>
    <row r="5" spans="1:19" x14ac:dyDescent="0.3">
      <c r="K5" s="7" t="s">
        <v>38</v>
      </c>
      <c r="L5" s="7"/>
      <c r="M5" s="7"/>
      <c r="N5" s="7" t="s">
        <v>39</v>
      </c>
      <c r="O5" s="7"/>
      <c r="P5" s="7"/>
    </row>
    <row r="6" spans="1:19" x14ac:dyDescent="0.3">
      <c r="A6" t="s">
        <v>1</v>
      </c>
      <c r="B6" t="s">
        <v>2</v>
      </c>
      <c r="C6" t="s">
        <v>3</v>
      </c>
      <c r="D6" t="s">
        <v>6</v>
      </c>
      <c r="E6" t="s">
        <v>5</v>
      </c>
      <c r="F6" t="s">
        <v>4</v>
      </c>
      <c r="G6" t="s">
        <v>7</v>
      </c>
      <c r="H6" t="s">
        <v>10</v>
      </c>
      <c r="I6" t="s">
        <v>9</v>
      </c>
      <c r="J6" t="s">
        <v>8</v>
      </c>
      <c r="K6" t="s">
        <v>40</v>
      </c>
      <c r="L6" t="s">
        <v>41</v>
      </c>
      <c r="M6" t="s">
        <v>42</v>
      </c>
      <c r="N6" t="s">
        <v>40</v>
      </c>
      <c r="O6" t="s">
        <v>41</v>
      </c>
      <c r="P6" t="s">
        <v>42</v>
      </c>
      <c r="R6" t="s">
        <v>23</v>
      </c>
      <c r="S6" t="s">
        <v>34</v>
      </c>
    </row>
    <row r="7" spans="1:19" x14ac:dyDescent="0.3">
      <c r="A7">
        <v>8</v>
      </c>
      <c r="B7" t="s">
        <v>11</v>
      </c>
      <c r="C7">
        <v>16.600000000000001</v>
      </c>
      <c r="D7">
        <v>17.32</v>
      </c>
      <c r="E7">
        <v>11.77</v>
      </c>
      <c r="F7">
        <f>D7-E7</f>
        <v>5.5500000000000007</v>
      </c>
      <c r="G7">
        <v>1492</v>
      </c>
      <c r="H7">
        <v>3.03</v>
      </c>
      <c r="I7">
        <v>2.69</v>
      </c>
      <c r="J7">
        <f>(H7+I7)/2</f>
        <v>2.86</v>
      </c>
      <c r="K7">
        <v>1143</v>
      </c>
      <c r="L7">
        <v>1155</v>
      </c>
      <c r="M7">
        <v>228</v>
      </c>
      <c r="N7" s="4">
        <f>(K7-1)*0.004323</f>
        <v>4.9368659999999993</v>
      </c>
      <c r="O7" s="4">
        <f t="shared" ref="O7:P7" si="0">(L7-1)*0.004323</f>
        <v>4.9887419999999993</v>
      </c>
      <c r="P7" s="4">
        <f t="shared" si="0"/>
        <v>0.98132099999999989</v>
      </c>
      <c r="R7" s="4">
        <f>F7/1000/PI()/0.0007/C7*100/G7*60*60</f>
        <v>36.68349110316489</v>
      </c>
      <c r="S7" s="4">
        <f>(1-2*P7/(N7+O7))*100</f>
        <v>80.226480836236931</v>
      </c>
    </row>
    <row r="8" spans="1:19" x14ac:dyDescent="0.3">
      <c r="A8">
        <v>8</v>
      </c>
      <c r="B8" t="s">
        <v>12</v>
      </c>
      <c r="C8">
        <v>16.100000000000001</v>
      </c>
      <c r="D8">
        <v>17.72</v>
      </c>
      <c r="E8">
        <v>11.7</v>
      </c>
      <c r="F8">
        <f t="shared" ref="F8:F22" si="1">D8-E8</f>
        <v>6.02</v>
      </c>
      <c r="G8">
        <v>1492</v>
      </c>
      <c r="H8">
        <v>3.03</v>
      </c>
      <c r="I8">
        <v>2.69</v>
      </c>
      <c r="J8">
        <f t="shared" ref="J8:J22" si="2">(H8+I8)/2</f>
        <v>2.86</v>
      </c>
      <c r="K8">
        <v>1143</v>
      </c>
      <c r="L8">
        <v>1155</v>
      </c>
      <c r="M8">
        <v>158.80000000000001</v>
      </c>
      <c r="N8" s="4">
        <f t="shared" ref="N8:N22" si="3">(K8-1)*0.004323</f>
        <v>4.9368659999999993</v>
      </c>
      <c r="O8" s="4">
        <f t="shared" ref="O8:O22" si="4">(L8-1)*0.004323</f>
        <v>4.9887419999999993</v>
      </c>
      <c r="P8" s="4">
        <f t="shared" ref="P8:P22" si="5">(M8-1)*0.004323</f>
        <v>0.68216940000000004</v>
      </c>
      <c r="R8" s="4">
        <f t="shared" ref="R8:R22" si="6">F8/1000/PI()/0.0007/C8*100/G8*60*60</f>
        <v>41.025735917648412</v>
      </c>
      <c r="S8" s="4">
        <f t="shared" ref="S8:S22" si="7">(1-2*P8/(N8+O8))*100</f>
        <v>86.254355400696852</v>
      </c>
    </row>
    <row r="9" spans="1:19" x14ac:dyDescent="0.3">
      <c r="A9">
        <v>8</v>
      </c>
      <c r="B9" t="s">
        <v>13</v>
      </c>
      <c r="C9">
        <v>17.3</v>
      </c>
      <c r="D9">
        <v>18.239999999999998</v>
      </c>
      <c r="E9">
        <v>11.72</v>
      </c>
      <c r="F9">
        <f t="shared" si="1"/>
        <v>6.5199999999999978</v>
      </c>
      <c r="G9">
        <v>1492</v>
      </c>
      <c r="H9">
        <v>3.03</v>
      </c>
      <c r="I9">
        <v>2.69</v>
      </c>
      <c r="J9">
        <f t="shared" si="2"/>
        <v>2.86</v>
      </c>
      <c r="K9">
        <v>1143</v>
      </c>
      <c r="L9">
        <v>1155</v>
      </c>
      <c r="M9">
        <v>573</v>
      </c>
      <c r="N9" s="4">
        <f t="shared" si="3"/>
        <v>4.9368659999999993</v>
      </c>
      <c r="O9" s="4">
        <f t="shared" si="4"/>
        <v>4.9887419999999993</v>
      </c>
      <c r="P9" s="4">
        <f t="shared" si="5"/>
        <v>2.472756</v>
      </c>
      <c r="R9" s="4">
        <f t="shared" si="6"/>
        <v>41.35111814901569</v>
      </c>
      <c r="S9" s="4">
        <f t="shared" si="7"/>
        <v>50.17421602787455</v>
      </c>
    </row>
    <row r="10" spans="1:19" x14ac:dyDescent="0.3">
      <c r="A10">
        <v>8</v>
      </c>
      <c r="B10" t="s">
        <v>14</v>
      </c>
      <c r="C10">
        <v>16.899999999999999</v>
      </c>
      <c r="D10">
        <v>19.399999999999999</v>
      </c>
      <c r="E10">
        <v>12.26</v>
      </c>
      <c r="F10">
        <f t="shared" si="1"/>
        <v>7.1399999999999988</v>
      </c>
      <c r="G10">
        <v>1492</v>
      </c>
      <c r="H10">
        <v>3.03</v>
      </c>
      <c r="I10">
        <v>2.69</v>
      </c>
      <c r="J10">
        <f t="shared" si="2"/>
        <v>2.86</v>
      </c>
      <c r="K10">
        <v>1143</v>
      </c>
      <c r="L10">
        <v>1155</v>
      </c>
      <c r="M10">
        <v>663</v>
      </c>
      <c r="N10" s="4">
        <f t="shared" si="3"/>
        <v>4.9368659999999993</v>
      </c>
      <c r="O10" s="4">
        <f t="shared" si="4"/>
        <v>4.9887419999999993</v>
      </c>
      <c r="P10" s="4">
        <f t="shared" si="5"/>
        <v>2.8618259999999998</v>
      </c>
      <c r="R10" s="4">
        <f t="shared" si="6"/>
        <v>46.355073292942208</v>
      </c>
      <c r="S10" s="4">
        <f t="shared" si="7"/>
        <v>42.334494773519161</v>
      </c>
    </row>
    <row r="11" spans="1:19" x14ac:dyDescent="0.3">
      <c r="A11">
        <v>9</v>
      </c>
      <c r="B11" t="s">
        <v>11</v>
      </c>
      <c r="C11">
        <v>16.7</v>
      </c>
      <c r="D11">
        <v>17.97</v>
      </c>
      <c r="E11">
        <v>11.78</v>
      </c>
      <c r="F11">
        <f t="shared" si="1"/>
        <v>6.1899999999999995</v>
      </c>
      <c r="G11">
        <v>1492</v>
      </c>
      <c r="H11">
        <v>3.03</v>
      </c>
      <c r="I11">
        <v>2.69</v>
      </c>
      <c r="J11">
        <f t="shared" si="2"/>
        <v>2.86</v>
      </c>
      <c r="K11">
        <v>1143</v>
      </c>
      <c r="L11">
        <v>1155</v>
      </c>
      <c r="M11">
        <v>582</v>
      </c>
      <c r="N11" s="4">
        <f t="shared" si="3"/>
        <v>4.9368659999999993</v>
      </c>
      <c r="O11" s="4">
        <f t="shared" si="4"/>
        <v>4.9887419999999993</v>
      </c>
      <c r="P11" s="4">
        <f t="shared" si="5"/>
        <v>2.511663</v>
      </c>
      <c r="R11" s="4">
        <f t="shared" si="6"/>
        <v>40.668667473858825</v>
      </c>
      <c r="S11" s="4">
        <f t="shared" si="7"/>
        <v>49.390243902439011</v>
      </c>
    </row>
    <row r="12" spans="1:19" x14ac:dyDescent="0.3">
      <c r="A12">
        <v>9</v>
      </c>
      <c r="B12" t="s">
        <v>12</v>
      </c>
      <c r="C12">
        <v>17</v>
      </c>
      <c r="D12">
        <v>17.829999999999998</v>
      </c>
      <c r="E12">
        <v>11.7</v>
      </c>
      <c r="F12">
        <f t="shared" si="1"/>
        <v>6.129999999999999</v>
      </c>
      <c r="G12">
        <v>1492</v>
      </c>
      <c r="H12">
        <v>3.03</v>
      </c>
      <c r="I12">
        <v>2.69</v>
      </c>
      <c r="J12">
        <f t="shared" si="2"/>
        <v>2.86</v>
      </c>
      <c r="K12">
        <v>1143</v>
      </c>
      <c r="L12">
        <v>1155</v>
      </c>
      <c r="M12">
        <v>451</v>
      </c>
      <c r="N12" s="4">
        <f t="shared" si="3"/>
        <v>4.9368659999999993</v>
      </c>
      <c r="O12" s="4">
        <f t="shared" si="4"/>
        <v>4.9887419999999993</v>
      </c>
      <c r="P12" s="4">
        <f t="shared" si="5"/>
        <v>1.9453499999999999</v>
      </c>
      <c r="R12" s="4">
        <f t="shared" si="6"/>
        <v>39.563738078175433</v>
      </c>
      <c r="S12" s="4">
        <f t="shared" si="7"/>
        <v>60.801393728222997</v>
      </c>
    </row>
    <row r="13" spans="1:19" x14ac:dyDescent="0.3">
      <c r="A13">
        <v>9</v>
      </c>
      <c r="B13" t="s">
        <v>13</v>
      </c>
      <c r="C13">
        <v>17.100000000000001</v>
      </c>
      <c r="D13">
        <v>18.43</v>
      </c>
      <c r="E13">
        <v>11.7</v>
      </c>
      <c r="F13">
        <f t="shared" si="1"/>
        <v>6.73</v>
      </c>
      <c r="G13">
        <v>1492</v>
      </c>
      <c r="H13">
        <v>3.03</v>
      </c>
      <c r="I13">
        <v>2.69</v>
      </c>
      <c r="J13">
        <f t="shared" si="2"/>
        <v>2.86</v>
      </c>
      <c r="K13">
        <v>1143</v>
      </c>
      <c r="L13">
        <v>1155</v>
      </c>
      <c r="M13">
        <v>571</v>
      </c>
      <c r="N13" s="4">
        <f t="shared" si="3"/>
        <v>4.9368659999999993</v>
      </c>
      <c r="O13" s="4">
        <f t="shared" si="4"/>
        <v>4.9887419999999993</v>
      </c>
      <c r="P13" s="4">
        <f t="shared" si="5"/>
        <v>2.4641099999999998</v>
      </c>
      <c r="R13" s="4">
        <f t="shared" si="6"/>
        <v>43.182195448747436</v>
      </c>
      <c r="S13" s="4">
        <f t="shared" si="7"/>
        <v>50.348432055749129</v>
      </c>
    </row>
    <row r="14" spans="1:19" x14ac:dyDescent="0.3">
      <c r="A14">
        <v>9</v>
      </c>
      <c r="B14" t="s">
        <v>14</v>
      </c>
      <c r="C14">
        <v>17.5</v>
      </c>
      <c r="D14">
        <v>18.28</v>
      </c>
      <c r="E14">
        <v>11.81</v>
      </c>
      <c r="F14">
        <f t="shared" si="1"/>
        <v>6.4700000000000006</v>
      </c>
      <c r="G14">
        <v>1492</v>
      </c>
      <c r="H14">
        <v>3.03</v>
      </c>
      <c r="I14">
        <v>2.69</v>
      </c>
      <c r="J14">
        <f t="shared" si="2"/>
        <v>2.86</v>
      </c>
      <c r="K14">
        <v>1143</v>
      </c>
      <c r="L14">
        <v>1155</v>
      </c>
      <c r="M14">
        <v>534</v>
      </c>
      <c r="N14" s="4">
        <f t="shared" si="3"/>
        <v>4.9368659999999993</v>
      </c>
      <c r="O14" s="4">
        <f t="shared" si="4"/>
        <v>4.9887419999999993</v>
      </c>
      <c r="P14" s="4">
        <f t="shared" si="5"/>
        <v>2.3041589999999998</v>
      </c>
      <c r="R14" s="4">
        <f t="shared" si="6"/>
        <v>40.565048251862201</v>
      </c>
      <c r="S14" s="4">
        <f t="shared" si="7"/>
        <v>53.571428571428569</v>
      </c>
    </row>
    <row r="15" spans="1:19" x14ac:dyDescent="0.3">
      <c r="A15">
        <v>10</v>
      </c>
      <c r="B15" t="s">
        <v>11</v>
      </c>
      <c r="C15">
        <v>16.899999999999999</v>
      </c>
      <c r="D15">
        <v>16.489999999999998</v>
      </c>
      <c r="E15">
        <v>11.77</v>
      </c>
      <c r="F15">
        <f t="shared" si="1"/>
        <v>4.7199999999999989</v>
      </c>
      <c r="G15">
        <v>1492</v>
      </c>
      <c r="H15">
        <v>3.03</v>
      </c>
      <c r="I15">
        <v>2.69</v>
      </c>
      <c r="J15">
        <f t="shared" si="2"/>
        <v>2.86</v>
      </c>
      <c r="K15">
        <v>1143</v>
      </c>
      <c r="L15">
        <v>1155</v>
      </c>
      <c r="M15">
        <v>346</v>
      </c>
      <c r="N15" s="4">
        <f t="shared" si="3"/>
        <v>4.9368659999999993</v>
      </c>
      <c r="O15" s="4">
        <f t="shared" si="4"/>
        <v>4.9887419999999993</v>
      </c>
      <c r="P15" s="4">
        <f t="shared" si="5"/>
        <v>1.4914349999999998</v>
      </c>
      <c r="R15" s="4">
        <f t="shared" si="6"/>
        <v>30.643689907939386</v>
      </c>
      <c r="S15" s="4">
        <f t="shared" si="7"/>
        <v>69.947735191637634</v>
      </c>
    </row>
    <row r="16" spans="1:19" x14ac:dyDescent="0.3">
      <c r="A16">
        <v>10</v>
      </c>
      <c r="B16" t="s">
        <v>12</v>
      </c>
      <c r="C16">
        <v>17</v>
      </c>
      <c r="D16">
        <v>17.62</v>
      </c>
      <c r="E16">
        <v>11.8</v>
      </c>
      <c r="F16">
        <f t="shared" si="1"/>
        <v>5.82</v>
      </c>
      <c r="G16">
        <v>1492</v>
      </c>
      <c r="H16">
        <v>3.03</v>
      </c>
      <c r="I16">
        <v>2.69</v>
      </c>
      <c r="J16">
        <f t="shared" si="2"/>
        <v>2.86</v>
      </c>
      <c r="K16">
        <v>1143</v>
      </c>
      <c r="L16">
        <v>1155</v>
      </c>
      <c r="M16">
        <v>750</v>
      </c>
      <c r="N16" s="4">
        <f t="shared" si="3"/>
        <v>4.9368659999999993</v>
      </c>
      <c r="O16" s="4">
        <f t="shared" si="4"/>
        <v>4.9887419999999993</v>
      </c>
      <c r="P16" s="4">
        <f t="shared" si="5"/>
        <v>3.2379269999999996</v>
      </c>
      <c r="R16" s="4">
        <f t="shared" si="6"/>
        <v>37.56296176427098</v>
      </c>
      <c r="S16" s="4">
        <f t="shared" si="7"/>
        <v>34.756097560975604</v>
      </c>
    </row>
    <row r="17" spans="1:19" x14ac:dyDescent="0.3">
      <c r="A17">
        <v>10</v>
      </c>
      <c r="B17" t="s">
        <v>13</v>
      </c>
      <c r="C17">
        <v>16.3</v>
      </c>
      <c r="D17">
        <v>17.61</v>
      </c>
      <c r="E17">
        <v>11.73</v>
      </c>
      <c r="F17">
        <f t="shared" si="1"/>
        <v>5.879999999999999</v>
      </c>
      <c r="G17">
        <v>1492</v>
      </c>
      <c r="H17">
        <v>3.03</v>
      </c>
      <c r="I17">
        <v>2.69</v>
      </c>
      <c r="J17">
        <f t="shared" si="2"/>
        <v>2.86</v>
      </c>
      <c r="K17">
        <v>1143</v>
      </c>
      <c r="L17">
        <v>1155</v>
      </c>
      <c r="M17">
        <v>608</v>
      </c>
      <c r="N17" s="4">
        <f t="shared" si="3"/>
        <v>4.9368659999999993</v>
      </c>
      <c r="O17" s="4">
        <f t="shared" si="4"/>
        <v>4.9887419999999993</v>
      </c>
      <c r="P17" s="4">
        <f t="shared" si="5"/>
        <v>2.6240609999999998</v>
      </c>
      <c r="R17" s="4">
        <f t="shared" si="6"/>
        <v>39.579972360556226</v>
      </c>
      <c r="S17" s="4">
        <f t="shared" si="7"/>
        <v>47.125435540069681</v>
      </c>
    </row>
    <row r="18" spans="1:19" x14ac:dyDescent="0.3">
      <c r="A18">
        <v>10</v>
      </c>
      <c r="B18" t="s">
        <v>14</v>
      </c>
      <c r="C18">
        <v>17</v>
      </c>
      <c r="D18">
        <v>17.98</v>
      </c>
      <c r="E18">
        <v>11.72</v>
      </c>
      <c r="F18">
        <f t="shared" si="1"/>
        <v>6.26</v>
      </c>
      <c r="G18">
        <v>1492</v>
      </c>
      <c r="H18">
        <v>3.03</v>
      </c>
      <c r="I18">
        <v>2.69</v>
      </c>
      <c r="J18">
        <f t="shared" si="2"/>
        <v>2.86</v>
      </c>
      <c r="K18">
        <v>1143</v>
      </c>
      <c r="L18">
        <v>1155</v>
      </c>
      <c r="M18">
        <v>515</v>
      </c>
      <c r="N18" s="4">
        <f t="shared" si="3"/>
        <v>4.9368659999999993</v>
      </c>
      <c r="O18" s="4">
        <f t="shared" si="4"/>
        <v>4.9887419999999993</v>
      </c>
      <c r="P18" s="4">
        <f t="shared" si="5"/>
        <v>2.2220219999999999</v>
      </c>
      <c r="R18" s="4">
        <f t="shared" si="6"/>
        <v>40.402773306586994</v>
      </c>
      <c r="S18" s="4">
        <f t="shared" si="7"/>
        <v>55.226480836236938</v>
      </c>
    </row>
    <row r="19" spans="1:19" x14ac:dyDescent="0.3">
      <c r="A19">
        <v>11</v>
      </c>
      <c r="B19" t="s">
        <v>11</v>
      </c>
      <c r="C19">
        <v>16.899999999999999</v>
      </c>
      <c r="D19">
        <v>17.149999999999999</v>
      </c>
      <c r="E19">
        <v>11.72</v>
      </c>
      <c r="F19">
        <f t="shared" si="1"/>
        <v>5.4299999999999979</v>
      </c>
      <c r="G19">
        <v>1492</v>
      </c>
      <c r="H19">
        <v>3.03</v>
      </c>
      <c r="I19">
        <v>2.69</v>
      </c>
      <c r="J19">
        <f t="shared" si="2"/>
        <v>2.86</v>
      </c>
      <c r="K19">
        <v>1143</v>
      </c>
      <c r="L19">
        <v>1155</v>
      </c>
      <c r="M19">
        <v>284</v>
      </c>
      <c r="N19" s="4">
        <f t="shared" si="3"/>
        <v>4.9368659999999993</v>
      </c>
      <c r="O19" s="4">
        <f t="shared" si="4"/>
        <v>4.9887419999999993</v>
      </c>
      <c r="P19" s="4">
        <f t="shared" si="5"/>
        <v>1.223409</v>
      </c>
      <c r="R19" s="4">
        <f t="shared" si="6"/>
        <v>35.25322800849807</v>
      </c>
      <c r="S19" s="4">
        <f t="shared" si="7"/>
        <v>75.348432055749129</v>
      </c>
    </row>
    <row r="20" spans="1:19" x14ac:dyDescent="0.3">
      <c r="A20">
        <v>11</v>
      </c>
      <c r="B20" t="s">
        <v>12</v>
      </c>
      <c r="C20">
        <v>17.100000000000001</v>
      </c>
      <c r="D20">
        <v>17.07</v>
      </c>
      <c r="E20">
        <v>11.72</v>
      </c>
      <c r="F20">
        <f t="shared" si="1"/>
        <v>5.35</v>
      </c>
      <c r="G20">
        <v>1492</v>
      </c>
      <c r="H20">
        <v>3.03</v>
      </c>
      <c r="I20">
        <v>2.69</v>
      </c>
      <c r="J20">
        <f t="shared" si="2"/>
        <v>2.86</v>
      </c>
      <c r="K20">
        <v>1143</v>
      </c>
      <c r="L20">
        <v>1155</v>
      </c>
      <c r="M20">
        <v>594</v>
      </c>
      <c r="N20" s="4">
        <f t="shared" si="3"/>
        <v>4.9368659999999993</v>
      </c>
      <c r="O20" s="4">
        <f t="shared" si="4"/>
        <v>4.9887419999999993</v>
      </c>
      <c r="P20" s="4">
        <f t="shared" si="5"/>
        <v>2.5635389999999996</v>
      </c>
      <c r="R20" s="4">
        <f t="shared" si="6"/>
        <v>34.327599650935916</v>
      </c>
      <c r="S20" s="4">
        <f t="shared" si="7"/>
        <v>48.344947735191631</v>
      </c>
    </row>
    <row r="21" spans="1:19" x14ac:dyDescent="0.3">
      <c r="A21">
        <v>11</v>
      </c>
      <c r="B21" t="s">
        <v>13</v>
      </c>
      <c r="C21">
        <v>17.2</v>
      </c>
      <c r="D21">
        <v>16.41</v>
      </c>
      <c r="E21">
        <v>11.8</v>
      </c>
      <c r="F21">
        <f t="shared" si="1"/>
        <v>4.6099999999999994</v>
      </c>
      <c r="G21">
        <v>1492</v>
      </c>
      <c r="H21">
        <v>3.03</v>
      </c>
      <c r="I21">
        <v>2.69</v>
      </c>
      <c r="J21">
        <f t="shared" si="2"/>
        <v>2.86</v>
      </c>
      <c r="K21">
        <v>1143</v>
      </c>
      <c r="L21">
        <v>1155</v>
      </c>
      <c r="M21">
        <v>337</v>
      </c>
      <c r="N21" s="4">
        <f t="shared" si="3"/>
        <v>4.9368659999999993</v>
      </c>
      <c r="O21" s="4">
        <f t="shared" si="4"/>
        <v>4.9887419999999993</v>
      </c>
      <c r="P21" s="4">
        <f t="shared" si="5"/>
        <v>1.4525279999999998</v>
      </c>
      <c r="R21" s="4">
        <f t="shared" si="6"/>
        <v>29.407509324961197</v>
      </c>
      <c r="S21" s="4">
        <f t="shared" si="7"/>
        <v>70.731707317073173</v>
      </c>
    </row>
    <row r="22" spans="1:19" x14ac:dyDescent="0.3">
      <c r="A22">
        <v>11</v>
      </c>
      <c r="B22" t="s">
        <v>14</v>
      </c>
      <c r="C22">
        <v>16.7</v>
      </c>
      <c r="D22">
        <v>15.81</v>
      </c>
      <c r="E22">
        <v>11.7</v>
      </c>
      <c r="F22">
        <f t="shared" si="1"/>
        <v>4.1100000000000012</v>
      </c>
      <c r="G22">
        <v>1492</v>
      </c>
      <c r="H22">
        <v>3.03</v>
      </c>
      <c r="I22">
        <v>2.69</v>
      </c>
      <c r="J22">
        <f t="shared" si="2"/>
        <v>2.86</v>
      </c>
      <c r="K22">
        <v>1143</v>
      </c>
      <c r="L22">
        <v>1155</v>
      </c>
      <c r="M22">
        <v>165.5</v>
      </c>
      <c r="N22" s="4">
        <f t="shared" si="3"/>
        <v>4.9368659999999993</v>
      </c>
      <c r="O22" s="4">
        <f t="shared" si="4"/>
        <v>4.9887419999999993</v>
      </c>
      <c r="P22" s="4">
        <f t="shared" si="5"/>
        <v>0.71113349999999997</v>
      </c>
      <c r="R22" s="4">
        <f t="shared" si="6"/>
        <v>27.002943993143749</v>
      </c>
      <c r="S22" s="4">
        <f t="shared" si="7"/>
        <v>85.670731707317074</v>
      </c>
    </row>
    <row r="24" spans="1:19" x14ac:dyDescent="0.3">
      <c r="A24" s="2" t="s">
        <v>43</v>
      </c>
    </row>
    <row r="26" spans="1:19" x14ac:dyDescent="0.3">
      <c r="A26" t="s">
        <v>1</v>
      </c>
      <c r="B26" t="s">
        <v>34</v>
      </c>
      <c r="C26" t="s">
        <v>44</v>
      </c>
    </row>
    <row r="27" spans="1:19" x14ac:dyDescent="0.3">
      <c r="A27">
        <v>8</v>
      </c>
      <c r="B27" s="4">
        <f>AVERAGE(S7:S10)</f>
        <v>64.747386759581872</v>
      </c>
      <c r="C27" s="4">
        <f>_xlfn.CONFIDENCE.T(0.05,_xlfn.STDEV.S(S7:S10),4)</f>
        <v>34.580798534714368</v>
      </c>
    </row>
    <row r="28" spans="1:19" x14ac:dyDescent="0.3">
      <c r="A28">
        <v>9</v>
      </c>
      <c r="B28" s="4">
        <f>AVERAGE(S11:S14)</f>
        <v>53.527874564459921</v>
      </c>
      <c r="C28" s="4">
        <f>_xlfn.CONFIDENCE.T(0.05,_xlfn.STDEV.S(S11:S14),4)</f>
        <v>8.2239620036882943</v>
      </c>
    </row>
    <row r="29" spans="1:19" x14ac:dyDescent="0.3">
      <c r="A29">
        <v>10</v>
      </c>
      <c r="B29" s="4">
        <f>AVERAGE(S15:S18)</f>
        <v>51.763937282229961</v>
      </c>
      <c r="C29" s="4">
        <f>_xlfn.CONFIDENCE.T(0.05,_xlfn.STDEV.S(S15:S18),4)</f>
        <v>23.483744484628403</v>
      </c>
    </row>
    <row r="30" spans="1:19" x14ac:dyDescent="0.3">
      <c r="A30">
        <v>11</v>
      </c>
      <c r="B30" s="4">
        <f>AVERAGE(S19:S22)</f>
        <v>70.023954703832757</v>
      </c>
      <c r="C30" s="4">
        <f>_xlfn.CONFIDENCE.T(0.05,_xlfn.STDEV.S(S19:S22),4)</f>
        <v>25.052745200334442</v>
      </c>
    </row>
    <row r="32" spans="1:19" x14ac:dyDescent="0.3">
      <c r="A32" s="2" t="s">
        <v>16</v>
      </c>
      <c r="B32" t="s">
        <v>79</v>
      </c>
    </row>
    <row r="34" spans="1:19" x14ac:dyDescent="0.3">
      <c r="K34" s="7" t="s">
        <v>38</v>
      </c>
      <c r="L34" s="7"/>
      <c r="M34" s="7"/>
      <c r="N34" s="7" t="s">
        <v>39</v>
      </c>
      <c r="O34" s="7"/>
      <c r="P34" s="7"/>
    </row>
    <row r="35" spans="1:19" x14ac:dyDescent="0.3">
      <c r="A35" t="s">
        <v>1</v>
      </c>
      <c r="B35" t="s">
        <v>2</v>
      </c>
      <c r="C35" t="s">
        <v>3</v>
      </c>
      <c r="D35" t="s">
        <v>6</v>
      </c>
      <c r="E35" t="s">
        <v>5</v>
      </c>
      <c r="F35" t="s">
        <v>4</v>
      </c>
      <c r="G35" t="s">
        <v>7</v>
      </c>
      <c r="H35" t="s">
        <v>10</v>
      </c>
      <c r="I35" t="s">
        <v>9</v>
      </c>
      <c r="J35" t="s">
        <v>8</v>
      </c>
      <c r="K35" t="s">
        <v>40</v>
      </c>
      <c r="L35" t="s">
        <v>41</v>
      </c>
      <c r="M35" t="s">
        <v>42</v>
      </c>
      <c r="N35" t="s">
        <v>40</v>
      </c>
      <c r="O35" t="s">
        <v>41</v>
      </c>
      <c r="P35" t="s">
        <v>42</v>
      </c>
      <c r="R35" t="s">
        <v>23</v>
      </c>
      <c r="S35" t="s">
        <v>34</v>
      </c>
    </row>
    <row r="36" spans="1:19" x14ac:dyDescent="0.3">
      <c r="A36">
        <v>8</v>
      </c>
      <c r="B36" t="s">
        <v>11</v>
      </c>
      <c r="C36">
        <v>16.600000000000001</v>
      </c>
      <c r="D36">
        <v>32.700000000000003</v>
      </c>
      <c r="E36">
        <v>11.77</v>
      </c>
      <c r="F36">
        <f>D36-E36</f>
        <v>20.930000000000003</v>
      </c>
      <c r="G36">
        <v>5520</v>
      </c>
      <c r="H36">
        <v>3.09</v>
      </c>
      <c r="I36">
        <v>2.92</v>
      </c>
      <c r="J36">
        <f>(H36+I36)/2</f>
        <v>3.0049999999999999</v>
      </c>
      <c r="K36">
        <v>1129</v>
      </c>
      <c r="L36">
        <v>1181</v>
      </c>
      <c r="M36">
        <v>215</v>
      </c>
      <c r="N36" s="4">
        <f>(K36-1)*0.004323</f>
        <v>4.8763439999999996</v>
      </c>
      <c r="O36" s="4">
        <f t="shared" ref="O36:O51" si="8">(L36-1)*0.004323</f>
        <v>5.1011399999999991</v>
      </c>
      <c r="P36" s="4">
        <f t="shared" ref="P36:P51" si="9">(M36-1)*0.004323</f>
        <v>0.92512199999999989</v>
      </c>
      <c r="R36" s="4">
        <f>F36/1000/PI()/0.0007/C36*100/G36*60*60</f>
        <v>37.39182397942119</v>
      </c>
      <c r="S36" s="4">
        <f>(1-2*P36/(N36+O36))*100</f>
        <v>81.455805892547659</v>
      </c>
    </row>
    <row r="37" spans="1:19" x14ac:dyDescent="0.3">
      <c r="A37">
        <v>8</v>
      </c>
      <c r="B37" t="s">
        <v>12</v>
      </c>
      <c r="C37">
        <v>16.100000000000001</v>
      </c>
      <c r="D37">
        <v>34.270000000000003</v>
      </c>
      <c r="E37">
        <v>11.75</v>
      </c>
      <c r="F37">
        <f t="shared" ref="F37:F51" si="10">D37-E37</f>
        <v>22.520000000000003</v>
      </c>
      <c r="G37">
        <v>5520</v>
      </c>
      <c r="H37">
        <v>3.09</v>
      </c>
      <c r="I37">
        <v>2.92</v>
      </c>
      <c r="J37">
        <f t="shared" ref="J37:J51" si="11">(H37+I37)/2</f>
        <v>3.0049999999999999</v>
      </c>
      <c r="K37">
        <v>1129</v>
      </c>
      <c r="L37">
        <v>1181</v>
      </c>
      <c r="M37">
        <v>165.2</v>
      </c>
      <c r="N37" s="4">
        <f t="shared" ref="N37:N51" si="12">(K37-1)*0.004323</f>
        <v>4.8763439999999996</v>
      </c>
      <c r="O37" s="4">
        <f t="shared" si="8"/>
        <v>5.1011399999999991</v>
      </c>
      <c r="P37" s="4">
        <f t="shared" si="9"/>
        <v>0.70983659999999993</v>
      </c>
      <c r="R37" s="4">
        <f t="shared" ref="R37:R51" si="13">F37/1000/PI()/0.0007/C37*100/G37*60*60</f>
        <v>41.481840805865708</v>
      </c>
      <c r="S37" s="4">
        <f t="shared" ref="S37:S51" si="14">(1-2*P37/(N37+O37))*100</f>
        <v>85.77123050259965</v>
      </c>
    </row>
    <row r="38" spans="1:19" x14ac:dyDescent="0.3">
      <c r="A38">
        <v>8</v>
      </c>
      <c r="B38" t="s">
        <v>13</v>
      </c>
      <c r="C38">
        <v>17.3</v>
      </c>
      <c r="D38">
        <v>35.65</v>
      </c>
      <c r="E38">
        <v>11.75</v>
      </c>
      <c r="F38">
        <f t="shared" si="10"/>
        <v>23.9</v>
      </c>
      <c r="G38">
        <v>5520</v>
      </c>
      <c r="H38">
        <v>3.09</v>
      </c>
      <c r="I38">
        <v>2.92</v>
      </c>
      <c r="J38">
        <f t="shared" si="11"/>
        <v>3.0049999999999999</v>
      </c>
      <c r="K38">
        <v>1129</v>
      </c>
      <c r="L38">
        <v>1181</v>
      </c>
      <c r="M38">
        <v>502</v>
      </c>
      <c r="N38" s="4">
        <f t="shared" si="12"/>
        <v>4.8763439999999996</v>
      </c>
      <c r="O38" s="4">
        <f t="shared" si="8"/>
        <v>5.1011399999999991</v>
      </c>
      <c r="P38" s="4">
        <f t="shared" si="9"/>
        <v>2.1658229999999996</v>
      </c>
      <c r="R38" s="4">
        <f t="shared" si="13"/>
        <v>40.97012680748535</v>
      </c>
      <c r="S38" s="4">
        <f t="shared" si="14"/>
        <v>56.585788561525128</v>
      </c>
    </row>
    <row r="39" spans="1:19" x14ac:dyDescent="0.3">
      <c r="A39">
        <v>8</v>
      </c>
      <c r="B39" t="s">
        <v>14</v>
      </c>
      <c r="C39">
        <v>16.899999999999999</v>
      </c>
      <c r="D39">
        <v>37.78</v>
      </c>
      <c r="E39">
        <v>11.75</v>
      </c>
      <c r="F39">
        <f t="shared" si="10"/>
        <v>26.03</v>
      </c>
      <c r="G39">
        <v>5520</v>
      </c>
      <c r="H39">
        <v>3.09</v>
      </c>
      <c r="I39">
        <v>2.92</v>
      </c>
      <c r="J39">
        <f t="shared" si="11"/>
        <v>3.0049999999999999</v>
      </c>
      <c r="K39">
        <v>1129</v>
      </c>
      <c r="L39">
        <v>1181</v>
      </c>
      <c r="M39">
        <v>600</v>
      </c>
      <c r="N39" s="4">
        <f t="shared" si="12"/>
        <v>4.8763439999999996</v>
      </c>
      <c r="O39" s="4">
        <f t="shared" si="8"/>
        <v>5.1011399999999991</v>
      </c>
      <c r="P39" s="4">
        <f t="shared" si="9"/>
        <v>2.5894769999999996</v>
      </c>
      <c r="R39" s="4">
        <f t="shared" si="13"/>
        <v>45.677568106310815</v>
      </c>
      <c r="S39" s="4">
        <f t="shared" si="14"/>
        <v>48.093587521663785</v>
      </c>
    </row>
    <row r="40" spans="1:19" x14ac:dyDescent="0.3">
      <c r="A40">
        <v>9</v>
      </c>
      <c r="B40" t="s">
        <v>11</v>
      </c>
      <c r="C40">
        <v>16.7</v>
      </c>
      <c r="D40">
        <v>34.479999999999997</v>
      </c>
      <c r="E40">
        <v>11.78</v>
      </c>
      <c r="F40">
        <f t="shared" si="10"/>
        <v>22.699999999999996</v>
      </c>
      <c r="G40">
        <v>5520</v>
      </c>
      <c r="H40">
        <v>3.09</v>
      </c>
      <c r="I40">
        <v>2.92</v>
      </c>
      <c r="J40">
        <f t="shared" si="11"/>
        <v>3.0049999999999999</v>
      </c>
      <c r="K40">
        <v>1129</v>
      </c>
      <c r="L40">
        <v>1181</v>
      </c>
      <c r="M40">
        <v>534</v>
      </c>
      <c r="N40" s="4">
        <f t="shared" si="12"/>
        <v>4.8763439999999996</v>
      </c>
      <c r="O40" s="4">
        <f t="shared" si="8"/>
        <v>5.1011399999999991</v>
      </c>
      <c r="P40" s="4">
        <f t="shared" si="9"/>
        <v>2.3041589999999998</v>
      </c>
      <c r="R40" s="4">
        <f t="shared" si="13"/>
        <v>40.311122938810847</v>
      </c>
      <c r="S40" s="4">
        <f t="shared" si="14"/>
        <v>53.812824956672436</v>
      </c>
    </row>
    <row r="41" spans="1:19" x14ac:dyDescent="0.3">
      <c r="A41">
        <v>9</v>
      </c>
      <c r="B41" t="s">
        <v>12</v>
      </c>
      <c r="C41">
        <v>17</v>
      </c>
      <c r="D41">
        <v>34.61</v>
      </c>
      <c r="E41">
        <v>11.72</v>
      </c>
      <c r="F41">
        <f t="shared" si="10"/>
        <v>22.89</v>
      </c>
      <c r="G41">
        <v>5520</v>
      </c>
      <c r="H41">
        <v>3.09</v>
      </c>
      <c r="I41">
        <v>2.92</v>
      </c>
      <c r="J41">
        <f t="shared" si="11"/>
        <v>3.0049999999999999</v>
      </c>
      <c r="K41">
        <v>1129</v>
      </c>
      <c r="L41">
        <v>1181</v>
      </c>
      <c r="M41">
        <v>384</v>
      </c>
      <c r="N41" s="4">
        <f t="shared" si="12"/>
        <v>4.8763439999999996</v>
      </c>
      <c r="O41" s="4">
        <f t="shared" si="8"/>
        <v>5.1011399999999991</v>
      </c>
      <c r="P41" s="4">
        <f t="shared" si="9"/>
        <v>1.6557089999999999</v>
      </c>
      <c r="R41" s="4">
        <f t="shared" si="13"/>
        <v>39.931201834565051</v>
      </c>
      <c r="S41" s="4">
        <f t="shared" si="14"/>
        <v>66.811091854419402</v>
      </c>
    </row>
    <row r="42" spans="1:19" x14ac:dyDescent="0.3">
      <c r="A42">
        <v>9</v>
      </c>
      <c r="B42" t="s">
        <v>13</v>
      </c>
      <c r="C42">
        <v>17.100000000000001</v>
      </c>
      <c r="D42">
        <v>37.69</v>
      </c>
      <c r="E42">
        <v>11.7</v>
      </c>
      <c r="F42">
        <f t="shared" si="10"/>
        <v>25.99</v>
      </c>
      <c r="G42">
        <v>5520</v>
      </c>
      <c r="H42">
        <v>3.09</v>
      </c>
      <c r="I42">
        <v>2.92</v>
      </c>
      <c r="J42">
        <f t="shared" si="11"/>
        <v>3.0049999999999999</v>
      </c>
      <c r="K42">
        <v>1129</v>
      </c>
      <c r="L42">
        <v>1181</v>
      </c>
      <c r="M42">
        <v>510</v>
      </c>
      <c r="N42" s="4">
        <f t="shared" si="12"/>
        <v>4.8763439999999996</v>
      </c>
      <c r="O42" s="4">
        <f t="shared" si="8"/>
        <v>5.1011399999999991</v>
      </c>
      <c r="P42" s="4">
        <f t="shared" si="9"/>
        <v>2.2004069999999998</v>
      </c>
      <c r="R42" s="4">
        <f t="shared" si="13"/>
        <v>45.073956314246047</v>
      </c>
      <c r="S42" s="4">
        <f t="shared" si="14"/>
        <v>55.892547660311955</v>
      </c>
    </row>
    <row r="43" spans="1:19" x14ac:dyDescent="0.3">
      <c r="A43">
        <v>9</v>
      </c>
      <c r="B43" t="s">
        <v>14</v>
      </c>
      <c r="C43">
        <v>17.5</v>
      </c>
      <c r="D43">
        <v>35.42</v>
      </c>
      <c r="E43">
        <v>11.79</v>
      </c>
      <c r="F43">
        <f t="shared" si="10"/>
        <v>23.630000000000003</v>
      </c>
      <c r="G43">
        <v>5520</v>
      </c>
      <c r="H43">
        <v>3.09</v>
      </c>
      <c r="I43">
        <v>2.92</v>
      </c>
      <c r="J43">
        <f t="shared" si="11"/>
        <v>3.0049999999999999</v>
      </c>
      <c r="K43">
        <v>1129</v>
      </c>
      <c r="L43">
        <v>1181</v>
      </c>
      <c r="M43">
        <v>473</v>
      </c>
      <c r="N43" s="4">
        <f t="shared" si="12"/>
        <v>4.8763439999999996</v>
      </c>
      <c r="O43" s="4">
        <f t="shared" si="8"/>
        <v>5.1011399999999991</v>
      </c>
      <c r="P43" s="4">
        <f t="shared" si="9"/>
        <v>2.0404559999999998</v>
      </c>
      <c r="R43" s="4">
        <f t="shared" si="13"/>
        <v>40.044343977939533</v>
      </c>
      <c r="S43" s="4">
        <f t="shared" si="14"/>
        <v>59.098786828422867</v>
      </c>
    </row>
    <row r="44" spans="1:19" x14ac:dyDescent="0.3">
      <c r="A44">
        <v>10</v>
      </c>
      <c r="B44" t="s">
        <v>11</v>
      </c>
      <c r="C44">
        <v>16.899999999999999</v>
      </c>
      <c r="D44">
        <v>29.19</v>
      </c>
      <c r="E44">
        <v>11.77</v>
      </c>
      <c r="F44">
        <f t="shared" si="10"/>
        <v>17.420000000000002</v>
      </c>
      <c r="G44">
        <v>5520</v>
      </c>
      <c r="H44">
        <v>3.09</v>
      </c>
      <c r="I44">
        <v>2.92</v>
      </c>
      <c r="J44">
        <f t="shared" si="11"/>
        <v>3.0049999999999999</v>
      </c>
      <c r="K44">
        <v>1129</v>
      </c>
      <c r="L44">
        <v>1181</v>
      </c>
      <c r="M44">
        <v>308</v>
      </c>
      <c r="N44" s="4">
        <f t="shared" si="12"/>
        <v>4.8763439999999996</v>
      </c>
      <c r="O44" s="4">
        <f t="shared" si="8"/>
        <v>5.1011399999999991</v>
      </c>
      <c r="P44" s="4">
        <f t="shared" si="9"/>
        <v>1.3271609999999998</v>
      </c>
      <c r="R44" s="4">
        <f t="shared" si="13"/>
        <v>30.568699055395093</v>
      </c>
      <c r="S44" s="4">
        <f t="shared" si="14"/>
        <v>73.396880415944537</v>
      </c>
    </row>
    <row r="45" spans="1:19" x14ac:dyDescent="0.3">
      <c r="A45">
        <v>10</v>
      </c>
      <c r="B45" t="s">
        <v>12</v>
      </c>
      <c r="C45">
        <v>17</v>
      </c>
      <c r="D45">
        <v>34.049999999999997</v>
      </c>
      <c r="E45">
        <v>11.81</v>
      </c>
      <c r="F45">
        <f t="shared" si="10"/>
        <v>22.239999999999995</v>
      </c>
      <c r="G45">
        <v>5520</v>
      </c>
      <c r="H45">
        <v>3.09</v>
      </c>
      <c r="I45">
        <v>2.92</v>
      </c>
      <c r="J45">
        <f t="shared" si="11"/>
        <v>3.0049999999999999</v>
      </c>
      <c r="K45">
        <v>1129</v>
      </c>
      <c r="L45">
        <v>1181</v>
      </c>
      <c r="M45">
        <v>700</v>
      </c>
      <c r="N45" s="4">
        <f t="shared" si="12"/>
        <v>4.8763439999999996</v>
      </c>
      <c r="O45" s="4">
        <f t="shared" si="8"/>
        <v>5.1011399999999991</v>
      </c>
      <c r="P45" s="4">
        <f t="shared" si="9"/>
        <v>3.0217769999999997</v>
      </c>
      <c r="R45" s="4">
        <f t="shared" si="13"/>
        <v>38.797288283124793</v>
      </c>
      <c r="S45" s="4">
        <f t="shared" si="14"/>
        <v>39.428076256499132</v>
      </c>
    </row>
    <row r="46" spans="1:19" x14ac:dyDescent="0.3">
      <c r="A46">
        <v>10</v>
      </c>
      <c r="B46" t="s">
        <v>13</v>
      </c>
      <c r="C46">
        <v>16.3</v>
      </c>
      <c r="D46">
        <v>33.29</v>
      </c>
      <c r="E46">
        <v>11.71</v>
      </c>
      <c r="F46">
        <f t="shared" si="10"/>
        <v>21.58</v>
      </c>
      <c r="G46">
        <v>5520</v>
      </c>
      <c r="H46">
        <v>3.09</v>
      </c>
      <c r="I46">
        <v>2.92</v>
      </c>
      <c r="J46">
        <f t="shared" si="11"/>
        <v>3.0049999999999999</v>
      </c>
      <c r="K46">
        <v>1129</v>
      </c>
      <c r="L46">
        <v>1181</v>
      </c>
      <c r="M46">
        <v>556</v>
      </c>
      <c r="N46" s="4">
        <f t="shared" si="12"/>
        <v>4.8763439999999996</v>
      </c>
      <c r="O46" s="4">
        <f t="shared" si="8"/>
        <v>5.1011399999999991</v>
      </c>
      <c r="P46" s="4">
        <f t="shared" si="9"/>
        <v>2.3992649999999998</v>
      </c>
      <c r="R46" s="4">
        <f t="shared" si="13"/>
        <v>39.262626284225526</v>
      </c>
      <c r="S46" s="4">
        <f t="shared" si="14"/>
        <v>51.906412478336229</v>
      </c>
    </row>
    <row r="47" spans="1:19" x14ac:dyDescent="0.3">
      <c r="A47">
        <v>10</v>
      </c>
      <c r="B47" t="s">
        <v>14</v>
      </c>
      <c r="C47">
        <v>17</v>
      </c>
      <c r="D47">
        <v>34.76</v>
      </c>
      <c r="E47">
        <v>11.77</v>
      </c>
      <c r="F47">
        <f t="shared" si="10"/>
        <v>22.99</v>
      </c>
      <c r="G47">
        <v>5520</v>
      </c>
      <c r="H47">
        <v>3.09</v>
      </c>
      <c r="I47">
        <v>2.92</v>
      </c>
      <c r="J47">
        <f t="shared" si="11"/>
        <v>3.0049999999999999</v>
      </c>
      <c r="K47">
        <v>1129</v>
      </c>
      <c r="L47">
        <v>1181</v>
      </c>
      <c r="M47">
        <v>443</v>
      </c>
      <c r="N47" s="4">
        <f t="shared" si="12"/>
        <v>4.8763439999999996</v>
      </c>
      <c r="O47" s="4">
        <f t="shared" si="8"/>
        <v>5.1011399999999991</v>
      </c>
      <c r="P47" s="4">
        <f t="shared" si="9"/>
        <v>1.9107659999999997</v>
      </c>
      <c r="R47" s="4">
        <f t="shared" si="13"/>
        <v>40.10565007324815</v>
      </c>
      <c r="S47" s="4">
        <f t="shared" si="14"/>
        <v>61.698440207972268</v>
      </c>
    </row>
    <row r="48" spans="1:19" x14ac:dyDescent="0.3">
      <c r="A48">
        <v>11</v>
      </c>
      <c r="B48" t="s">
        <v>11</v>
      </c>
      <c r="C48">
        <v>16.899999999999999</v>
      </c>
      <c r="D48">
        <v>32.46</v>
      </c>
      <c r="E48">
        <v>12.36</v>
      </c>
      <c r="F48">
        <f t="shared" si="10"/>
        <v>20.100000000000001</v>
      </c>
      <c r="G48">
        <v>5520</v>
      </c>
      <c r="H48">
        <v>3.09</v>
      </c>
      <c r="I48">
        <v>2.92</v>
      </c>
      <c r="J48">
        <f t="shared" si="11"/>
        <v>3.0049999999999999</v>
      </c>
      <c r="K48">
        <v>1129</v>
      </c>
      <c r="L48">
        <v>1181</v>
      </c>
      <c r="M48">
        <v>237</v>
      </c>
      <c r="N48" s="4">
        <f t="shared" si="12"/>
        <v>4.8763439999999996</v>
      </c>
      <c r="O48" s="4">
        <f t="shared" si="8"/>
        <v>5.1011399999999991</v>
      </c>
      <c r="P48" s="4">
        <f t="shared" si="9"/>
        <v>1.0202279999999999</v>
      </c>
      <c r="R48" s="4">
        <f t="shared" si="13"/>
        <v>35.271575833148177</v>
      </c>
      <c r="S48" s="4">
        <f t="shared" si="14"/>
        <v>79.549393414211437</v>
      </c>
    </row>
    <row r="49" spans="1:19" x14ac:dyDescent="0.3">
      <c r="A49">
        <v>11</v>
      </c>
      <c r="B49" t="s">
        <v>12</v>
      </c>
      <c r="C49">
        <v>17.100000000000001</v>
      </c>
      <c r="D49">
        <v>31.33</v>
      </c>
      <c r="E49">
        <v>11.79</v>
      </c>
      <c r="F49">
        <f t="shared" si="10"/>
        <v>19.54</v>
      </c>
      <c r="G49">
        <v>5520</v>
      </c>
      <c r="H49">
        <v>3.09</v>
      </c>
      <c r="I49">
        <v>2.92</v>
      </c>
      <c r="J49">
        <f t="shared" si="11"/>
        <v>3.0049999999999999</v>
      </c>
      <c r="K49">
        <v>1129</v>
      </c>
      <c r="L49">
        <v>1181</v>
      </c>
      <c r="M49">
        <v>530</v>
      </c>
      <c r="N49" s="4">
        <f t="shared" si="12"/>
        <v>4.8763439999999996</v>
      </c>
      <c r="O49" s="4">
        <f t="shared" si="8"/>
        <v>5.1011399999999991</v>
      </c>
      <c r="P49" s="4">
        <f t="shared" si="9"/>
        <v>2.286867</v>
      </c>
      <c r="R49" s="4">
        <f t="shared" si="13"/>
        <v>33.887845570618232</v>
      </c>
      <c r="S49" s="4">
        <f t="shared" si="14"/>
        <v>54.159445407279016</v>
      </c>
    </row>
    <row r="50" spans="1:19" x14ac:dyDescent="0.3">
      <c r="A50">
        <v>11</v>
      </c>
      <c r="B50" t="s">
        <v>13</v>
      </c>
      <c r="C50">
        <v>17.2</v>
      </c>
      <c r="D50">
        <v>28.6</v>
      </c>
      <c r="E50">
        <v>11.8</v>
      </c>
      <c r="F50">
        <f t="shared" si="10"/>
        <v>16.8</v>
      </c>
      <c r="G50">
        <v>5520</v>
      </c>
      <c r="H50">
        <v>3.09</v>
      </c>
      <c r="I50">
        <v>2.92</v>
      </c>
      <c r="J50">
        <f t="shared" si="11"/>
        <v>3.0049999999999999</v>
      </c>
      <c r="K50">
        <v>1129</v>
      </c>
      <c r="L50">
        <v>1181</v>
      </c>
      <c r="M50">
        <v>295</v>
      </c>
      <c r="N50" s="4">
        <f t="shared" si="12"/>
        <v>4.8763439999999996</v>
      </c>
      <c r="O50" s="4">
        <f t="shared" si="8"/>
        <v>5.1011399999999991</v>
      </c>
      <c r="P50" s="4">
        <f t="shared" si="9"/>
        <v>1.2709619999999999</v>
      </c>
      <c r="R50" s="4">
        <f t="shared" si="13"/>
        <v>28.966521492963768</v>
      </c>
      <c r="S50" s="4">
        <f t="shared" si="14"/>
        <v>74.52339688041593</v>
      </c>
    </row>
    <row r="51" spans="1:19" x14ac:dyDescent="0.3">
      <c r="A51">
        <v>11</v>
      </c>
      <c r="B51" t="s">
        <v>14</v>
      </c>
      <c r="C51">
        <v>16.7</v>
      </c>
      <c r="D51">
        <v>26.99</v>
      </c>
      <c r="E51">
        <v>11.7</v>
      </c>
      <c r="F51">
        <f t="shared" si="10"/>
        <v>15.29</v>
      </c>
      <c r="G51">
        <v>5520</v>
      </c>
      <c r="H51">
        <v>3.09</v>
      </c>
      <c r="I51">
        <v>2.92</v>
      </c>
      <c r="J51">
        <f t="shared" si="11"/>
        <v>3.0049999999999999</v>
      </c>
      <c r="K51">
        <v>1129</v>
      </c>
      <c r="L51">
        <v>1181</v>
      </c>
      <c r="M51">
        <v>141.5</v>
      </c>
      <c r="N51" s="4">
        <f t="shared" si="12"/>
        <v>4.8763439999999996</v>
      </c>
      <c r="O51" s="4">
        <f t="shared" si="8"/>
        <v>5.1011399999999991</v>
      </c>
      <c r="P51" s="4">
        <f t="shared" si="9"/>
        <v>0.60738149999999991</v>
      </c>
      <c r="R51" s="4">
        <f t="shared" si="13"/>
        <v>27.15229382089947</v>
      </c>
      <c r="S51" s="4">
        <f t="shared" si="14"/>
        <v>87.824956672443676</v>
      </c>
    </row>
    <row r="53" spans="1:19" x14ac:dyDescent="0.3">
      <c r="A53" s="2" t="s">
        <v>43</v>
      </c>
    </row>
    <row r="55" spans="1:19" x14ac:dyDescent="0.3">
      <c r="A55" t="s">
        <v>1</v>
      </c>
      <c r="B55" t="s">
        <v>34</v>
      </c>
      <c r="C55" t="s">
        <v>44</v>
      </c>
    </row>
    <row r="56" spans="1:19" x14ac:dyDescent="0.3">
      <c r="A56">
        <v>8</v>
      </c>
      <c r="B56" s="4">
        <f>AVERAGE(S36:S39)</f>
        <v>67.976603119584055</v>
      </c>
      <c r="C56" s="4">
        <f>_xlfn.CONFIDENCE.T(0.05,_xlfn.STDEV.S(S36:S39),4)</f>
        <v>29.38989071979465</v>
      </c>
    </row>
    <row r="57" spans="1:19" x14ac:dyDescent="0.3">
      <c r="A57">
        <v>9</v>
      </c>
      <c r="B57" s="4">
        <f>AVERAGE(S40:S43)</f>
        <v>58.903812824956667</v>
      </c>
      <c r="C57" s="4">
        <f>_xlfn.CONFIDENCE.T(0.05,_xlfn.STDEV.S(S40:S43),4)</f>
        <v>9.0736446199723293</v>
      </c>
    </row>
    <row r="58" spans="1:19" x14ac:dyDescent="0.3">
      <c r="A58">
        <v>10</v>
      </c>
      <c r="B58" s="4">
        <f>AVERAGE(S44:S47)</f>
        <v>56.607452339688038</v>
      </c>
      <c r="C58" s="4">
        <f>_xlfn.CONFIDENCE.T(0.05,_xlfn.STDEV.S(S44:S47),4)</f>
        <v>22.967948750541279</v>
      </c>
    </row>
    <row r="59" spans="1:19" x14ac:dyDescent="0.3">
      <c r="A59">
        <v>11</v>
      </c>
      <c r="B59" s="4">
        <f>AVERAGE(S48:S51)</f>
        <v>74.014298093587513</v>
      </c>
      <c r="C59" s="4">
        <f>_xlfn.CONFIDENCE.T(0.05,_xlfn.STDEV.S(S48:S51),4)</f>
        <v>22.798511795650967</v>
      </c>
    </row>
    <row r="61" spans="1:19" x14ac:dyDescent="0.3">
      <c r="A61" s="1" t="s">
        <v>15</v>
      </c>
    </row>
    <row r="63" spans="1:19" x14ac:dyDescent="0.3">
      <c r="A63" s="2" t="s">
        <v>16</v>
      </c>
    </row>
    <row r="65" spans="1:19" x14ac:dyDescent="0.3">
      <c r="K65" s="7" t="s">
        <v>38</v>
      </c>
      <c r="L65" s="7"/>
      <c r="M65" s="7"/>
      <c r="N65" s="7" t="s">
        <v>39</v>
      </c>
      <c r="O65" s="7"/>
      <c r="P65" s="7"/>
    </row>
    <row r="66" spans="1:19" x14ac:dyDescent="0.3">
      <c r="A66" t="s">
        <v>1</v>
      </c>
      <c r="B66" t="s">
        <v>2</v>
      </c>
      <c r="C66" t="s">
        <v>3</v>
      </c>
      <c r="D66" t="s">
        <v>6</v>
      </c>
      <c r="E66" t="s">
        <v>5</v>
      </c>
      <c r="F66" t="s">
        <v>4</v>
      </c>
      <c r="G66" t="s">
        <v>7</v>
      </c>
      <c r="H66" t="s">
        <v>10</v>
      </c>
      <c r="I66" t="s">
        <v>9</v>
      </c>
      <c r="J66" t="s">
        <v>8</v>
      </c>
      <c r="K66" t="s">
        <v>40</v>
      </c>
      <c r="L66" t="s">
        <v>41</v>
      </c>
      <c r="M66" t="s">
        <v>42</v>
      </c>
      <c r="N66" t="s">
        <v>40</v>
      </c>
      <c r="O66" t="s">
        <v>41</v>
      </c>
      <c r="P66" t="s">
        <v>42</v>
      </c>
      <c r="R66" t="s">
        <v>23</v>
      </c>
      <c r="S66" t="s">
        <v>34</v>
      </c>
    </row>
    <row r="67" spans="1:19" x14ac:dyDescent="0.3">
      <c r="A67">
        <v>7</v>
      </c>
      <c r="B67" t="s">
        <v>11</v>
      </c>
      <c r="C67">
        <v>17</v>
      </c>
      <c r="D67">
        <v>23.43</v>
      </c>
      <c r="E67">
        <v>11.8</v>
      </c>
      <c r="F67">
        <f>D67-E67</f>
        <v>11.629999999999999</v>
      </c>
      <c r="G67">
        <v>11417</v>
      </c>
      <c r="H67">
        <v>5.21</v>
      </c>
      <c r="I67">
        <v>5.15</v>
      </c>
      <c r="J67">
        <f>(H67+I67)/2</f>
        <v>5.18</v>
      </c>
      <c r="K67">
        <v>1147</v>
      </c>
      <c r="L67">
        <v>1182</v>
      </c>
      <c r="M67">
        <v>188.8</v>
      </c>
      <c r="N67" s="4">
        <f>(K67-1)*0.004323</f>
        <v>4.9541579999999996</v>
      </c>
      <c r="O67" s="4">
        <f t="shared" ref="O67:O82" si="15">(L67-1)*0.004323</f>
        <v>5.1054629999999994</v>
      </c>
      <c r="P67" s="4">
        <f t="shared" ref="P67:P82" si="16">(M67-1)*0.004323</f>
        <v>0.81185940000000001</v>
      </c>
      <c r="R67" s="4">
        <f>F67/1000/PI()/0.0007/C67*100/G67*60*60</f>
        <v>9.8091952769406596</v>
      </c>
      <c r="S67" s="4">
        <f>(1-2*P67/(N67+O67))*100</f>
        <v>83.859045981951013</v>
      </c>
    </row>
    <row r="68" spans="1:19" x14ac:dyDescent="0.3">
      <c r="A68">
        <v>7</v>
      </c>
      <c r="B68" t="s">
        <v>12</v>
      </c>
      <c r="C68">
        <v>17.2</v>
      </c>
      <c r="D68">
        <v>23.15</v>
      </c>
      <c r="E68">
        <v>11.75</v>
      </c>
      <c r="F68">
        <f t="shared" ref="F68:F82" si="17">D68-E68</f>
        <v>11.399999999999999</v>
      </c>
      <c r="G68">
        <v>11417</v>
      </c>
      <c r="H68">
        <v>5.21</v>
      </c>
      <c r="I68">
        <v>5.15</v>
      </c>
      <c r="J68">
        <f t="shared" ref="J68:J82" si="18">(H68+I68)/2</f>
        <v>5.18</v>
      </c>
      <c r="K68">
        <v>1147</v>
      </c>
      <c r="L68">
        <v>1182</v>
      </c>
      <c r="M68">
        <v>183.2</v>
      </c>
      <c r="N68" s="4">
        <f t="shared" ref="N68:N82" si="19">(K68-1)*0.004323</f>
        <v>4.9541579999999996</v>
      </c>
      <c r="O68" s="4">
        <f t="shared" si="15"/>
        <v>5.1054629999999994</v>
      </c>
      <c r="P68" s="4">
        <f t="shared" si="16"/>
        <v>0.78765059999999987</v>
      </c>
      <c r="R68" s="4">
        <f t="shared" ref="R68:R82" si="20">F68/1000/PI()/0.0007/C68*100/G68*60*60</f>
        <v>9.5033996114254418</v>
      </c>
      <c r="S68" s="4">
        <f t="shared" ref="S68:S82" si="21">(1-2*P68/(N68+O68))*100</f>
        <v>84.340352385045122</v>
      </c>
    </row>
    <row r="69" spans="1:19" x14ac:dyDescent="0.3">
      <c r="A69">
        <v>7</v>
      </c>
      <c r="B69" t="s">
        <v>13</v>
      </c>
      <c r="C69">
        <v>17.3</v>
      </c>
      <c r="D69">
        <v>23.83</v>
      </c>
      <c r="E69">
        <v>11.78</v>
      </c>
      <c r="F69">
        <f t="shared" si="17"/>
        <v>12.049999999999999</v>
      </c>
      <c r="G69">
        <v>11417</v>
      </c>
      <c r="H69">
        <v>5.21</v>
      </c>
      <c r="I69">
        <v>5.15</v>
      </c>
      <c r="J69">
        <f t="shared" si="18"/>
        <v>5.18</v>
      </c>
      <c r="K69">
        <v>1147</v>
      </c>
      <c r="L69">
        <v>1182</v>
      </c>
      <c r="M69">
        <v>178.5</v>
      </c>
      <c r="N69" s="4">
        <f t="shared" si="19"/>
        <v>4.9541579999999996</v>
      </c>
      <c r="O69" s="4">
        <f t="shared" si="15"/>
        <v>5.1054629999999994</v>
      </c>
      <c r="P69" s="4">
        <f t="shared" si="16"/>
        <v>0.76733249999999997</v>
      </c>
      <c r="R69" s="4">
        <f t="shared" si="20"/>
        <v>9.9871950282123336</v>
      </c>
      <c r="S69" s="4">
        <f t="shared" si="21"/>
        <v>84.744305973356248</v>
      </c>
    </row>
    <row r="70" spans="1:19" x14ac:dyDescent="0.3">
      <c r="A70">
        <v>7</v>
      </c>
      <c r="B70" t="s">
        <v>14</v>
      </c>
      <c r="C70">
        <v>17.600000000000001</v>
      </c>
      <c r="D70">
        <v>23.45</v>
      </c>
      <c r="E70">
        <v>11.76</v>
      </c>
      <c r="F70">
        <f t="shared" si="17"/>
        <v>11.69</v>
      </c>
      <c r="G70">
        <v>11417</v>
      </c>
      <c r="H70">
        <v>5.21</v>
      </c>
      <c r="I70">
        <v>5.15</v>
      </c>
      <c r="J70">
        <f t="shared" si="18"/>
        <v>5.18</v>
      </c>
      <c r="K70">
        <v>1147</v>
      </c>
      <c r="L70">
        <v>1182</v>
      </c>
      <c r="M70">
        <v>194.5</v>
      </c>
      <c r="N70" s="4">
        <f t="shared" si="19"/>
        <v>4.9541579999999996</v>
      </c>
      <c r="O70" s="4">
        <f t="shared" si="15"/>
        <v>5.1054629999999994</v>
      </c>
      <c r="P70" s="4">
        <f t="shared" si="16"/>
        <v>0.83650049999999987</v>
      </c>
      <c r="R70" s="4">
        <f t="shared" si="20"/>
        <v>9.5236720149027629</v>
      </c>
      <c r="S70" s="4">
        <f t="shared" si="21"/>
        <v>83.369144821658793</v>
      </c>
    </row>
    <row r="71" spans="1:19" x14ac:dyDescent="0.3">
      <c r="A71">
        <v>8</v>
      </c>
      <c r="B71" t="s">
        <v>11</v>
      </c>
      <c r="C71">
        <v>17.3</v>
      </c>
      <c r="D71">
        <v>21.53</v>
      </c>
      <c r="E71">
        <v>11.83</v>
      </c>
      <c r="F71">
        <f t="shared" si="17"/>
        <v>9.7000000000000011</v>
      </c>
      <c r="G71">
        <v>11417</v>
      </c>
      <c r="H71">
        <v>5.21</v>
      </c>
      <c r="I71">
        <v>5.15</v>
      </c>
      <c r="J71">
        <f t="shared" si="18"/>
        <v>5.18</v>
      </c>
      <c r="K71">
        <v>1147</v>
      </c>
      <c r="L71">
        <v>1182</v>
      </c>
      <c r="M71">
        <v>191.9</v>
      </c>
      <c r="N71" s="4">
        <f t="shared" si="19"/>
        <v>4.9541579999999996</v>
      </c>
      <c r="O71" s="4">
        <f t="shared" si="15"/>
        <v>5.1054629999999994</v>
      </c>
      <c r="P71" s="4">
        <f t="shared" si="16"/>
        <v>0.82526069999999996</v>
      </c>
      <c r="R71" s="4">
        <f t="shared" si="20"/>
        <v>8.0394847944945766</v>
      </c>
      <c r="S71" s="4">
        <f t="shared" si="21"/>
        <v>83.592608508809633</v>
      </c>
    </row>
    <row r="72" spans="1:19" x14ac:dyDescent="0.3">
      <c r="A72">
        <v>8</v>
      </c>
      <c r="B72" t="s">
        <v>12</v>
      </c>
      <c r="C72">
        <v>17.2</v>
      </c>
      <c r="D72">
        <v>22.84</v>
      </c>
      <c r="E72">
        <v>12.56</v>
      </c>
      <c r="F72">
        <f t="shared" si="17"/>
        <v>10.28</v>
      </c>
      <c r="G72">
        <v>11417</v>
      </c>
      <c r="H72">
        <v>5.21</v>
      </c>
      <c r="I72">
        <v>5.15</v>
      </c>
      <c r="J72">
        <f t="shared" si="18"/>
        <v>5.18</v>
      </c>
      <c r="K72">
        <v>1147</v>
      </c>
      <c r="L72">
        <v>1182</v>
      </c>
      <c r="M72">
        <v>194.7</v>
      </c>
      <c r="N72" s="4">
        <f t="shared" si="19"/>
        <v>4.9541579999999996</v>
      </c>
      <c r="O72" s="4">
        <f t="shared" si="15"/>
        <v>5.1054629999999994</v>
      </c>
      <c r="P72" s="4">
        <f t="shared" si="16"/>
        <v>0.83736509999999986</v>
      </c>
      <c r="R72" s="4">
        <f t="shared" si="20"/>
        <v>8.5697322811801371</v>
      </c>
      <c r="S72" s="4">
        <f t="shared" si="21"/>
        <v>83.351955307262571</v>
      </c>
    </row>
    <row r="73" spans="1:19" x14ac:dyDescent="0.3">
      <c r="A73">
        <v>8</v>
      </c>
      <c r="B73" t="s">
        <v>13</v>
      </c>
      <c r="C73">
        <v>17.100000000000001</v>
      </c>
      <c r="N73" s="4"/>
      <c r="O73" s="4"/>
      <c r="P73" s="4"/>
      <c r="R73" s="4"/>
      <c r="S73" s="4"/>
    </row>
    <row r="74" spans="1:19" x14ac:dyDescent="0.3">
      <c r="A74">
        <v>8</v>
      </c>
      <c r="B74" t="s">
        <v>14</v>
      </c>
      <c r="C74">
        <v>16.7</v>
      </c>
      <c r="D74">
        <v>20.93</v>
      </c>
      <c r="E74">
        <v>11.7</v>
      </c>
      <c r="F74">
        <f t="shared" si="17"/>
        <v>9.23</v>
      </c>
      <c r="G74">
        <v>11417</v>
      </c>
      <c r="H74">
        <v>5.21</v>
      </c>
      <c r="I74">
        <v>5.15</v>
      </c>
      <c r="J74">
        <f t="shared" si="18"/>
        <v>5.18</v>
      </c>
      <c r="K74">
        <v>1147</v>
      </c>
      <c r="L74">
        <v>1182</v>
      </c>
      <c r="M74">
        <v>203</v>
      </c>
      <c r="N74" s="4">
        <f t="shared" si="19"/>
        <v>4.9541579999999996</v>
      </c>
      <c r="O74" s="4">
        <f t="shared" si="15"/>
        <v>5.1054629999999994</v>
      </c>
      <c r="P74" s="4">
        <f t="shared" si="16"/>
        <v>0.87324599999999997</v>
      </c>
      <c r="R74" s="4">
        <f t="shared" si="20"/>
        <v>7.9247909901851941</v>
      </c>
      <c r="S74" s="4">
        <f t="shared" si="21"/>
        <v>82.638590459819511</v>
      </c>
    </row>
    <row r="75" spans="1:19" x14ac:dyDescent="0.3">
      <c r="A75">
        <v>9</v>
      </c>
      <c r="B75" t="s">
        <v>11</v>
      </c>
      <c r="C75">
        <v>17.5</v>
      </c>
      <c r="D75">
        <v>19.420000000000002</v>
      </c>
      <c r="E75">
        <v>11.73</v>
      </c>
      <c r="F75">
        <f t="shared" si="17"/>
        <v>7.6900000000000013</v>
      </c>
      <c r="G75">
        <v>11417</v>
      </c>
      <c r="H75">
        <v>5.21</v>
      </c>
      <c r="I75">
        <v>5.15</v>
      </c>
      <c r="J75">
        <f t="shared" si="18"/>
        <v>5.18</v>
      </c>
      <c r="K75">
        <v>1147</v>
      </c>
      <c r="L75">
        <v>1182</v>
      </c>
      <c r="M75">
        <v>198</v>
      </c>
      <c r="N75" s="4">
        <f t="shared" si="19"/>
        <v>4.9541579999999996</v>
      </c>
      <c r="O75" s="4">
        <f t="shared" si="15"/>
        <v>5.1054629999999994</v>
      </c>
      <c r="P75" s="4">
        <f t="shared" si="16"/>
        <v>0.85163099999999992</v>
      </c>
      <c r="R75" s="4">
        <f t="shared" si="20"/>
        <v>6.3007301243309302</v>
      </c>
      <c r="S75" s="4">
        <f t="shared" si="21"/>
        <v>83.068328319724969</v>
      </c>
    </row>
    <row r="76" spans="1:19" x14ac:dyDescent="0.3">
      <c r="A76">
        <v>9</v>
      </c>
      <c r="B76" t="s">
        <v>12</v>
      </c>
      <c r="C76">
        <v>16.899999999999999</v>
      </c>
      <c r="D76">
        <v>20.87</v>
      </c>
      <c r="E76">
        <v>12.34</v>
      </c>
      <c r="F76">
        <f t="shared" si="17"/>
        <v>8.5300000000000011</v>
      </c>
      <c r="G76">
        <v>11417</v>
      </c>
      <c r="H76">
        <v>5.21</v>
      </c>
      <c r="I76">
        <v>5.15</v>
      </c>
      <c r="J76">
        <f t="shared" si="18"/>
        <v>5.18</v>
      </c>
      <c r="K76">
        <v>1147</v>
      </c>
      <c r="L76">
        <v>1182</v>
      </c>
      <c r="M76">
        <v>221</v>
      </c>
      <c r="N76" s="4">
        <f t="shared" si="19"/>
        <v>4.9541579999999996</v>
      </c>
      <c r="O76" s="4">
        <f t="shared" si="15"/>
        <v>5.1054629999999994</v>
      </c>
      <c r="P76" s="4">
        <f t="shared" si="16"/>
        <v>0.95105999999999991</v>
      </c>
      <c r="R76" s="4">
        <f t="shared" si="20"/>
        <v>7.2371056648494516</v>
      </c>
      <c r="S76" s="4">
        <f t="shared" si="21"/>
        <v>81.091534164159867</v>
      </c>
    </row>
    <row r="77" spans="1:19" x14ac:dyDescent="0.3">
      <c r="A77">
        <v>9</v>
      </c>
      <c r="B77" t="s">
        <v>13</v>
      </c>
      <c r="C77">
        <v>17.2</v>
      </c>
      <c r="D77">
        <v>18.41</v>
      </c>
      <c r="E77">
        <v>11.75</v>
      </c>
      <c r="F77">
        <f t="shared" si="17"/>
        <v>6.66</v>
      </c>
      <c r="G77">
        <v>11417</v>
      </c>
      <c r="H77">
        <v>5.21</v>
      </c>
      <c r="I77">
        <v>5.15</v>
      </c>
      <c r="J77">
        <f t="shared" si="18"/>
        <v>5.18</v>
      </c>
      <c r="K77">
        <v>1147</v>
      </c>
      <c r="L77">
        <v>1182</v>
      </c>
      <c r="M77">
        <v>179.8</v>
      </c>
      <c r="N77" s="4">
        <f t="shared" si="19"/>
        <v>4.9541579999999996</v>
      </c>
      <c r="O77" s="4">
        <f t="shared" si="15"/>
        <v>5.1054629999999994</v>
      </c>
      <c r="P77" s="4">
        <f t="shared" si="16"/>
        <v>0.77295239999999998</v>
      </c>
      <c r="R77" s="4">
        <f t="shared" si="20"/>
        <v>5.5519860887801258</v>
      </c>
      <c r="S77" s="4">
        <f t="shared" si="21"/>
        <v>84.632574129780835</v>
      </c>
    </row>
    <row r="78" spans="1:19" x14ac:dyDescent="0.3">
      <c r="A78">
        <v>9</v>
      </c>
      <c r="B78" t="s">
        <v>14</v>
      </c>
      <c r="C78">
        <v>17.2</v>
      </c>
      <c r="D78">
        <v>20.079999999999998</v>
      </c>
      <c r="E78">
        <v>11.72</v>
      </c>
      <c r="F78">
        <f t="shared" si="17"/>
        <v>8.3599999999999977</v>
      </c>
      <c r="G78">
        <v>11417</v>
      </c>
      <c r="H78">
        <v>5.21</v>
      </c>
      <c r="I78">
        <v>5.15</v>
      </c>
      <c r="J78">
        <f t="shared" si="18"/>
        <v>5.18</v>
      </c>
      <c r="K78">
        <v>1147</v>
      </c>
      <c r="L78">
        <v>1182</v>
      </c>
      <c r="M78">
        <v>210</v>
      </c>
      <c r="N78" s="4">
        <f t="shared" si="19"/>
        <v>4.9541579999999996</v>
      </c>
      <c r="O78" s="4">
        <f t="shared" si="15"/>
        <v>5.1054629999999994</v>
      </c>
      <c r="P78" s="4">
        <f t="shared" si="16"/>
        <v>0.90350699999999995</v>
      </c>
      <c r="R78" s="4">
        <f t="shared" si="20"/>
        <v>6.9691597150453219</v>
      </c>
      <c r="S78" s="4">
        <f t="shared" si="21"/>
        <v>82.036957455951878</v>
      </c>
    </row>
    <row r="79" spans="1:19" x14ac:dyDescent="0.3">
      <c r="A79">
        <v>10</v>
      </c>
      <c r="B79" t="s">
        <v>11</v>
      </c>
      <c r="C79">
        <v>16.7</v>
      </c>
      <c r="D79">
        <v>20.239999999999998</v>
      </c>
      <c r="E79">
        <v>11.75</v>
      </c>
      <c r="F79">
        <f t="shared" si="17"/>
        <v>8.4899999999999984</v>
      </c>
      <c r="G79">
        <v>11417</v>
      </c>
      <c r="H79">
        <v>5.21</v>
      </c>
      <c r="I79">
        <v>5.15</v>
      </c>
      <c r="J79">
        <f t="shared" si="18"/>
        <v>5.18</v>
      </c>
      <c r="K79">
        <v>1147</v>
      </c>
      <c r="L79">
        <v>1182</v>
      </c>
      <c r="M79">
        <v>332</v>
      </c>
      <c r="N79" s="4">
        <f t="shared" si="19"/>
        <v>4.9541579999999996</v>
      </c>
      <c r="O79" s="4">
        <f t="shared" si="15"/>
        <v>5.1054629999999994</v>
      </c>
      <c r="P79" s="4">
        <f t="shared" si="16"/>
        <v>1.4309129999999999</v>
      </c>
      <c r="R79" s="4">
        <f t="shared" si="20"/>
        <v>7.2894339660533376</v>
      </c>
      <c r="S79" s="4">
        <f t="shared" si="21"/>
        <v>71.551353674258706</v>
      </c>
    </row>
    <row r="80" spans="1:19" x14ac:dyDescent="0.3">
      <c r="A80">
        <v>10</v>
      </c>
      <c r="B80" t="s">
        <v>12</v>
      </c>
      <c r="C80">
        <v>17.2</v>
      </c>
      <c r="D80">
        <v>19.3</v>
      </c>
      <c r="E80">
        <v>11.84</v>
      </c>
      <c r="F80">
        <f t="shared" si="17"/>
        <v>7.4600000000000009</v>
      </c>
      <c r="G80">
        <v>11417</v>
      </c>
      <c r="H80">
        <v>5.21</v>
      </c>
      <c r="I80">
        <v>5.15</v>
      </c>
      <c r="J80">
        <f t="shared" si="18"/>
        <v>5.18</v>
      </c>
      <c r="K80">
        <v>1147</v>
      </c>
      <c r="L80">
        <v>1182</v>
      </c>
      <c r="M80">
        <v>295</v>
      </c>
      <c r="N80" s="4">
        <f t="shared" si="19"/>
        <v>4.9541579999999996</v>
      </c>
      <c r="O80" s="4">
        <f t="shared" si="15"/>
        <v>5.1054629999999994</v>
      </c>
      <c r="P80" s="4">
        <f t="shared" si="16"/>
        <v>1.2709619999999999</v>
      </c>
      <c r="R80" s="4">
        <f t="shared" si="20"/>
        <v>6.2188913246696327</v>
      </c>
      <c r="S80" s="4">
        <f t="shared" si="21"/>
        <v>74.731413837559089</v>
      </c>
    </row>
    <row r="81" spans="1:19" x14ac:dyDescent="0.3">
      <c r="A81">
        <v>10</v>
      </c>
      <c r="B81" t="s">
        <v>13</v>
      </c>
      <c r="C81">
        <v>16.899999999999999</v>
      </c>
      <c r="D81">
        <v>18.11</v>
      </c>
      <c r="E81">
        <v>11.79</v>
      </c>
      <c r="F81">
        <f t="shared" si="17"/>
        <v>6.32</v>
      </c>
      <c r="G81">
        <v>11417</v>
      </c>
      <c r="H81">
        <v>5.21</v>
      </c>
      <c r="I81">
        <v>5.15</v>
      </c>
      <c r="J81">
        <f t="shared" si="18"/>
        <v>5.18</v>
      </c>
      <c r="K81">
        <v>1147</v>
      </c>
      <c r="L81">
        <v>1182</v>
      </c>
      <c r="M81">
        <v>282</v>
      </c>
      <c r="N81" s="4">
        <f t="shared" si="19"/>
        <v>4.9541579999999996</v>
      </c>
      <c r="O81" s="4">
        <f t="shared" si="15"/>
        <v>5.1054629999999994</v>
      </c>
      <c r="P81" s="4">
        <f t="shared" si="16"/>
        <v>1.2147629999999998</v>
      </c>
      <c r="R81" s="4">
        <f t="shared" si="20"/>
        <v>5.3620759439447285</v>
      </c>
      <c r="S81" s="4">
        <f t="shared" si="21"/>
        <v>75.848732273313274</v>
      </c>
    </row>
    <row r="82" spans="1:19" x14ac:dyDescent="0.3">
      <c r="A82">
        <v>10</v>
      </c>
      <c r="B82" t="s">
        <v>14</v>
      </c>
      <c r="C82">
        <v>17.100000000000001</v>
      </c>
      <c r="D82">
        <v>18.98</v>
      </c>
      <c r="E82">
        <v>11.78</v>
      </c>
      <c r="F82">
        <f t="shared" si="17"/>
        <v>7.2000000000000011</v>
      </c>
      <c r="G82">
        <v>11417</v>
      </c>
      <c r="H82">
        <v>5.21</v>
      </c>
      <c r="I82">
        <v>5.15</v>
      </c>
      <c r="J82">
        <f t="shared" si="18"/>
        <v>5.18</v>
      </c>
      <c r="K82">
        <v>1147</v>
      </c>
      <c r="L82">
        <v>1182</v>
      </c>
      <c r="M82">
        <v>274</v>
      </c>
      <c r="N82" s="4">
        <f t="shared" si="19"/>
        <v>4.9541579999999996</v>
      </c>
      <c r="O82" s="4">
        <f t="shared" si="15"/>
        <v>5.1054629999999994</v>
      </c>
      <c r="P82" s="4">
        <f t="shared" si="16"/>
        <v>1.1801789999999999</v>
      </c>
      <c r="R82" s="4">
        <f t="shared" si="20"/>
        <v>6.0372473985786739</v>
      </c>
      <c r="S82" s="4">
        <f t="shared" si="21"/>
        <v>76.536312849162016</v>
      </c>
    </row>
    <row r="84" spans="1:19" x14ac:dyDescent="0.3">
      <c r="A84" s="2" t="s">
        <v>43</v>
      </c>
    </row>
    <row r="86" spans="1:19" x14ac:dyDescent="0.3">
      <c r="A86" t="s">
        <v>1</v>
      </c>
      <c r="B86" t="s">
        <v>34</v>
      </c>
      <c r="C86" t="s">
        <v>44</v>
      </c>
    </row>
    <row r="87" spans="1:19" x14ac:dyDescent="0.3">
      <c r="A87">
        <v>7</v>
      </c>
      <c r="B87" s="4">
        <f>AVERAGE(S67:S70)</f>
        <v>84.07821229050279</v>
      </c>
      <c r="C87" s="4">
        <f>_xlfn.CONFIDENCE.T(0.05,_xlfn.STDEV.S(S67:S70),4)</f>
        <v>0.94728298572582692</v>
      </c>
    </row>
    <row r="88" spans="1:19" x14ac:dyDescent="0.3">
      <c r="A88">
        <v>8</v>
      </c>
      <c r="B88" s="4">
        <f>AVERAGE(S71:S74)</f>
        <v>83.194384758630576</v>
      </c>
      <c r="C88" s="4">
        <f>_xlfn.CONFIDENCE.T(0.05,_xlfn.STDEV.S(S71:S74),3)</f>
        <v>1.2324902688520032</v>
      </c>
    </row>
    <row r="89" spans="1:19" x14ac:dyDescent="0.3">
      <c r="A89">
        <v>9</v>
      </c>
      <c r="B89" s="4">
        <f>AVERAGE(S75:S78)</f>
        <v>82.707348517404384</v>
      </c>
      <c r="C89" s="4">
        <f>_xlfn.CONFIDENCE.T(0.05,_xlfn.STDEV.S(S75:S78),4)</f>
        <v>2.4126987670979689</v>
      </c>
    </row>
    <row r="90" spans="1:19" x14ac:dyDescent="0.3">
      <c r="A90">
        <v>10</v>
      </c>
      <c r="B90" s="4">
        <f>AVERAGE(S79:S82)</f>
        <v>74.666953158573264</v>
      </c>
      <c r="C90" s="4">
        <f>_xlfn.CONFIDENCE.T(0.05,_xlfn.STDEV.S(S79:S82),4)</f>
        <v>3.5105886791315082</v>
      </c>
    </row>
    <row r="92" spans="1:19" x14ac:dyDescent="0.3">
      <c r="A92" s="1" t="s">
        <v>59</v>
      </c>
    </row>
    <row r="94" spans="1:19" x14ac:dyDescent="0.3">
      <c r="A94" s="2" t="s">
        <v>16</v>
      </c>
    </row>
    <row r="96" spans="1:19" x14ac:dyDescent="0.3">
      <c r="K96" s="7" t="s">
        <v>38</v>
      </c>
      <c r="L96" s="7"/>
      <c r="M96" s="7"/>
      <c r="N96" s="7" t="s">
        <v>39</v>
      </c>
      <c r="O96" s="7"/>
      <c r="P96" s="7"/>
    </row>
    <row r="97" spans="1:19" x14ac:dyDescent="0.3">
      <c r="A97" t="s">
        <v>1</v>
      </c>
      <c r="B97" t="s">
        <v>2</v>
      </c>
      <c r="C97" t="s">
        <v>3</v>
      </c>
      <c r="D97" t="s">
        <v>6</v>
      </c>
      <c r="E97" t="s">
        <v>5</v>
      </c>
      <c r="F97" t="s">
        <v>4</v>
      </c>
      <c r="G97" t="s">
        <v>7</v>
      </c>
      <c r="H97" t="s">
        <v>10</v>
      </c>
      <c r="I97" t="s">
        <v>9</v>
      </c>
      <c r="J97" t="s">
        <v>8</v>
      </c>
      <c r="K97" t="s">
        <v>40</v>
      </c>
      <c r="L97" t="s">
        <v>41</v>
      </c>
      <c r="M97" t="s">
        <v>42</v>
      </c>
      <c r="N97" t="s">
        <v>40</v>
      </c>
      <c r="O97" t="s">
        <v>41</v>
      </c>
      <c r="P97" t="s">
        <v>42</v>
      </c>
      <c r="R97" t="s">
        <v>23</v>
      </c>
      <c r="S97" t="s">
        <v>34</v>
      </c>
    </row>
    <row r="98" spans="1:19" x14ac:dyDescent="0.3">
      <c r="A98">
        <v>1</v>
      </c>
      <c r="B98" t="s">
        <v>11</v>
      </c>
      <c r="C98">
        <v>17.100000000000001</v>
      </c>
      <c r="D98">
        <v>39.119999999999997</v>
      </c>
      <c r="E98">
        <v>12.48</v>
      </c>
      <c r="F98">
        <f>D98-E98</f>
        <v>26.639999999999997</v>
      </c>
      <c r="G98">
        <v>9226</v>
      </c>
      <c r="H98">
        <v>3</v>
      </c>
      <c r="I98">
        <v>2.89</v>
      </c>
      <c r="J98">
        <f>(H98+I98)/2</f>
        <v>2.9450000000000003</v>
      </c>
      <c r="K98">
        <v>1152</v>
      </c>
      <c r="L98">
        <v>1226</v>
      </c>
      <c r="M98">
        <v>51</v>
      </c>
      <c r="N98" s="4">
        <f>(K98-1)*0.004323</f>
        <v>4.9757729999999993</v>
      </c>
      <c r="O98" s="4">
        <f t="shared" ref="O98" si="22">(L98-1)*0.004323</f>
        <v>5.2956749999999992</v>
      </c>
      <c r="P98" s="4">
        <f t="shared" ref="P98" si="23">(M98-1)*0.004323</f>
        <v>0.21614999999999998</v>
      </c>
      <c r="R98" s="4">
        <f>F98/1000/PI()/0.0007/C98*100/G98*60*60</f>
        <v>27.642622819577177</v>
      </c>
      <c r="S98" s="4">
        <f>(1-2*P98/(N98+O98))*100</f>
        <v>95.7912457912458</v>
      </c>
    </row>
    <row r="99" spans="1:19" x14ac:dyDescent="0.3">
      <c r="A99">
        <v>1</v>
      </c>
      <c r="B99" t="s">
        <v>12</v>
      </c>
      <c r="C99">
        <v>17.3</v>
      </c>
      <c r="D99">
        <v>37.06</v>
      </c>
      <c r="E99">
        <v>11.75</v>
      </c>
      <c r="F99">
        <f t="shared" ref="F99:F129" si="24">D99-E99</f>
        <v>25.310000000000002</v>
      </c>
      <c r="G99">
        <v>9226</v>
      </c>
      <c r="H99">
        <v>3</v>
      </c>
      <c r="I99">
        <v>2.89</v>
      </c>
      <c r="J99">
        <f t="shared" ref="J99:J129" si="25">(H99+I99)/2</f>
        <v>2.9450000000000003</v>
      </c>
      <c r="K99">
        <v>1152</v>
      </c>
      <c r="L99">
        <v>1226</v>
      </c>
      <c r="M99">
        <v>47.3</v>
      </c>
      <c r="N99" s="4">
        <f t="shared" ref="N99:N129" si="26">(K99-1)*0.004323</f>
        <v>4.9757729999999993</v>
      </c>
      <c r="O99" s="4">
        <f t="shared" ref="O99:O129" si="27">(L99-1)*0.004323</f>
        <v>5.2956749999999992</v>
      </c>
      <c r="P99" s="4">
        <f t="shared" ref="P99:P129" si="28">(M99-1)*0.004323</f>
        <v>0.20015489999999997</v>
      </c>
      <c r="R99" s="4">
        <f t="shared" ref="R99:R129" si="29">F99/1000/PI()/0.0007/C99*100/G99*60*60</f>
        <v>25.958953459823604</v>
      </c>
      <c r="S99" s="4">
        <f t="shared" ref="S99:S129" si="30">(1-2*P99/(N99+O99))*100</f>
        <v>96.102693602693606</v>
      </c>
    </row>
    <row r="100" spans="1:19" x14ac:dyDescent="0.3">
      <c r="A100">
        <v>1</v>
      </c>
      <c r="B100" t="s">
        <v>13</v>
      </c>
      <c r="C100">
        <v>17.100000000000001</v>
      </c>
      <c r="D100">
        <v>37.880000000000003</v>
      </c>
      <c r="E100">
        <v>11.81</v>
      </c>
      <c r="F100">
        <f t="shared" si="24"/>
        <v>26.07</v>
      </c>
      <c r="G100">
        <v>9226</v>
      </c>
      <c r="H100">
        <v>3</v>
      </c>
      <c r="I100">
        <v>2.89</v>
      </c>
      <c r="J100">
        <f t="shared" si="25"/>
        <v>2.9450000000000003</v>
      </c>
      <c r="K100">
        <v>1152</v>
      </c>
      <c r="L100">
        <v>1226</v>
      </c>
      <c r="M100">
        <v>50.1</v>
      </c>
      <c r="N100" s="4">
        <f t="shared" si="26"/>
        <v>4.9757729999999993</v>
      </c>
      <c r="O100" s="4">
        <f t="shared" si="27"/>
        <v>5.2956749999999992</v>
      </c>
      <c r="P100" s="4">
        <f t="shared" si="28"/>
        <v>0.21225929999999998</v>
      </c>
      <c r="R100" s="4">
        <f t="shared" si="29"/>
        <v>27.051170304293436</v>
      </c>
      <c r="S100" s="4">
        <f t="shared" si="30"/>
        <v>95.867003367003363</v>
      </c>
    </row>
    <row r="101" spans="1:19" x14ac:dyDescent="0.3">
      <c r="A101">
        <v>1</v>
      </c>
      <c r="B101" t="s">
        <v>14</v>
      </c>
      <c r="C101">
        <v>17.399999999999999</v>
      </c>
      <c r="D101">
        <v>34.49</v>
      </c>
      <c r="E101">
        <v>11.78</v>
      </c>
      <c r="F101">
        <f t="shared" si="24"/>
        <v>22.71</v>
      </c>
      <c r="G101">
        <v>9226</v>
      </c>
      <c r="H101">
        <v>3</v>
      </c>
      <c r="I101">
        <v>2.89</v>
      </c>
      <c r="J101">
        <f t="shared" si="25"/>
        <v>2.9450000000000003</v>
      </c>
      <c r="K101">
        <v>1152</v>
      </c>
      <c r="L101">
        <v>1226</v>
      </c>
      <c r="M101">
        <v>49.1</v>
      </c>
      <c r="N101" s="4">
        <f t="shared" si="26"/>
        <v>4.9757729999999993</v>
      </c>
      <c r="O101" s="4">
        <f t="shared" si="27"/>
        <v>5.2956749999999992</v>
      </c>
      <c r="P101" s="4">
        <f t="shared" si="28"/>
        <v>0.20793629999999999</v>
      </c>
      <c r="R101" s="4">
        <f t="shared" si="29"/>
        <v>23.158425210506678</v>
      </c>
      <c r="S101" s="4">
        <f t="shared" si="30"/>
        <v>95.95117845117845</v>
      </c>
    </row>
    <row r="102" spans="1:19" x14ac:dyDescent="0.3">
      <c r="A102">
        <v>2</v>
      </c>
      <c r="B102" t="s">
        <v>11</v>
      </c>
      <c r="C102">
        <v>17.5</v>
      </c>
      <c r="D102">
        <v>33.380000000000003</v>
      </c>
      <c r="E102">
        <v>11.72</v>
      </c>
      <c r="F102">
        <f t="shared" si="24"/>
        <v>21.660000000000004</v>
      </c>
      <c r="G102">
        <v>9226</v>
      </c>
      <c r="H102">
        <v>3</v>
      </c>
      <c r="I102">
        <v>2.89</v>
      </c>
      <c r="J102">
        <f t="shared" si="25"/>
        <v>2.9450000000000003</v>
      </c>
      <c r="K102">
        <v>1152</v>
      </c>
      <c r="L102">
        <v>1226</v>
      </c>
      <c r="M102">
        <v>71.7</v>
      </c>
      <c r="N102" s="4">
        <f t="shared" si="26"/>
        <v>4.9757729999999993</v>
      </c>
      <c r="O102" s="4">
        <f t="shared" si="27"/>
        <v>5.2956749999999992</v>
      </c>
      <c r="P102" s="4">
        <f t="shared" si="28"/>
        <v>0.30563609999999997</v>
      </c>
      <c r="R102" s="4">
        <f t="shared" si="29"/>
        <v>21.96147682465018</v>
      </c>
      <c r="S102" s="4">
        <f t="shared" si="30"/>
        <v>94.04882154882155</v>
      </c>
    </row>
    <row r="103" spans="1:19" x14ac:dyDescent="0.3">
      <c r="A103">
        <v>2</v>
      </c>
      <c r="B103" t="s">
        <v>12</v>
      </c>
      <c r="C103">
        <v>17.399999999999999</v>
      </c>
      <c r="D103">
        <v>31.79</v>
      </c>
      <c r="E103">
        <v>11.79</v>
      </c>
      <c r="F103">
        <f t="shared" si="24"/>
        <v>20</v>
      </c>
      <c r="G103">
        <v>9226</v>
      </c>
      <c r="H103">
        <v>3</v>
      </c>
      <c r="I103">
        <v>2.89</v>
      </c>
      <c r="J103">
        <f t="shared" si="25"/>
        <v>2.9450000000000003</v>
      </c>
      <c r="K103">
        <v>1152</v>
      </c>
      <c r="L103">
        <v>1226</v>
      </c>
      <c r="M103">
        <v>50.2</v>
      </c>
      <c r="N103" s="4">
        <f t="shared" si="26"/>
        <v>4.9757729999999993</v>
      </c>
      <c r="O103" s="4">
        <f t="shared" si="27"/>
        <v>5.2956749999999992</v>
      </c>
      <c r="P103" s="4">
        <f t="shared" si="28"/>
        <v>0.21269159999999998</v>
      </c>
      <c r="R103" s="4">
        <f t="shared" si="29"/>
        <v>20.394914320129178</v>
      </c>
      <c r="S103" s="4">
        <f t="shared" si="30"/>
        <v>95.858585858585855</v>
      </c>
    </row>
    <row r="104" spans="1:19" x14ac:dyDescent="0.3">
      <c r="A104">
        <v>2</v>
      </c>
      <c r="B104" t="s">
        <v>13</v>
      </c>
      <c r="C104">
        <v>17.3</v>
      </c>
      <c r="D104">
        <v>33.130000000000003</v>
      </c>
      <c r="E104">
        <v>11.78</v>
      </c>
      <c r="F104">
        <f t="shared" si="24"/>
        <v>21.35</v>
      </c>
      <c r="G104">
        <v>9226</v>
      </c>
      <c r="H104">
        <v>3</v>
      </c>
      <c r="I104">
        <v>2.89</v>
      </c>
      <c r="J104">
        <f t="shared" si="25"/>
        <v>2.9450000000000003</v>
      </c>
      <c r="K104">
        <v>1152</v>
      </c>
      <c r="L104">
        <v>1226</v>
      </c>
      <c r="M104">
        <v>68.900000000000006</v>
      </c>
      <c r="N104" s="4">
        <f t="shared" si="26"/>
        <v>4.9757729999999993</v>
      </c>
      <c r="O104" s="4">
        <f t="shared" si="27"/>
        <v>5.2956749999999992</v>
      </c>
      <c r="P104" s="4">
        <f t="shared" si="28"/>
        <v>0.29353170000000001</v>
      </c>
      <c r="R104" s="4">
        <f t="shared" si="29"/>
        <v>21.897418268164117</v>
      </c>
      <c r="S104" s="4">
        <f t="shared" si="30"/>
        <v>94.284511784511778</v>
      </c>
    </row>
    <row r="105" spans="1:19" x14ac:dyDescent="0.3">
      <c r="A105">
        <v>2</v>
      </c>
      <c r="B105" t="s">
        <v>14</v>
      </c>
      <c r="C105">
        <v>17.2</v>
      </c>
      <c r="D105">
        <v>33.26</v>
      </c>
      <c r="E105">
        <v>11.72</v>
      </c>
      <c r="F105">
        <f t="shared" si="24"/>
        <v>21.54</v>
      </c>
      <c r="G105">
        <v>9226</v>
      </c>
      <c r="H105">
        <v>3</v>
      </c>
      <c r="I105">
        <v>2.89</v>
      </c>
      <c r="J105">
        <f t="shared" si="25"/>
        <v>2.9450000000000003</v>
      </c>
      <c r="K105">
        <v>1152</v>
      </c>
      <c r="L105">
        <v>1226</v>
      </c>
      <c r="M105">
        <v>54.5</v>
      </c>
      <c r="N105" s="4">
        <f t="shared" si="26"/>
        <v>4.9757729999999993</v>
      </c>
      <c r="O105" s="4">
        <f t="shared" si="27"/>
        <v>5.2956749999999992</v>
      </c>
      <c r="P105" s="4">
        <f t="shared" si="28"/>
        <v>0.23128049999999997</v>
      </c>
      <c r="R105" s="4">
        <f t="shared" si="29"/>
        <v>22.220733452113762</v>
      </c>
      <c r="S105" s="4">
        <f t="shared" si="30"/>
        <v>95.496632996632997</v>
      </c>
    </row>
    <row r="106" spans="1:19" x14ac:dyDescent="0.3">
      <c r="A106">
        <v>3</v>
      </c>
      <c r="B106" t="s">
        <v>11</v>
      </c>
      <c r="C106">
        <v>17.3</v>
      </c>
      <c r="D106">
        <v>27.27</v>
      </c>
      <c r="E106">
        <v>11.72</v>
      </c>
      <c r="F106">
        <f t="shared" si="24"/>
        <v>15.549999999999999</v>
      </c>
      <c r="G106">
        <v>9226</v>
      </c>
      <c r="H106">
        <v>3</v>
      </c>
      <c r="I106">
        <v>2.89</v>
      </c>
      <c r="J106">
        <f t="shared" si="25"/>
        <v>2.9450000000000003</v>
      </c>
      <c r="K106">
        <v>1152</v>
      </c>
      <c r="L106">
        <v>1226</v>
      </c>
      <c r="M106">
        <v>57.5</v>
      </c>
      <c r="N106" s="4">
        <f t="shared" si="26"/>
        <v>4.9757729999999993</v>
      </c>
      <c r="O106" s="4">
        <f t="shared" si="27"/>
        <v>5.2956749999999992</v>
      </c>
      <c r="P106" s="4">
        <f t="shared" si="28"/>
        <v>0.24424949999999998</v>
      </c>
      <c r="R106" s="4">
        <f t="shared" si="29"/>
        <v>15.94870510866286</v>
      </c>
      <c r="S106" s="4">
        <f t="shared" si="30"/>
        <v>95.244107744107737</v>
      </c>
    </row>
    <row r="107" spans="1:19" x14ac:dyDescent="0.3">
      <c r="A107">
        <v>3</v>
      </c>
      <c r="B107" t="s">
        <v>12</v>
      </c>
      <c r="C107">
        <v>17.399999999999999</v>
      </c>
      <c r="D107">
        <v>26.76</v>
      </c>
      <c r="E107">
        <v>11.8</v>
      </c>
      <c r="F107">
        <f t="shared" si="24"/>
        <v>14.96</v>
      </c>
      <c r="G107">
        <v>9226</v>
      </c>
      <c r="H107">
        <v>3</v>
      </c>
      <c r="I107">
        <v>2.89</v>
      </c>
      <c r="J107">
        <f t="shared" si="25"/>
        <v>2.9450000000000003</v>
      </c>
      <c r="K107">
        <v>1152</v>
      </c>
      <c r="L107">
        <v>1226</v>
      </c>
      <c r="M107">
        <v>56.1</v>
      </c>
      <c r="N107" s="4">
        <f t="shared" si="26"/>
        <v>4.9757729999999993</v>
      </c>
      <c r="O107" s="4">
        <f t="shared" si="27"/>
        <v>5.2956749999999992</v>
      </c>
      <c r="P107" s="4">
        <f t="shared" si="28"/>
        <v>0.23819729999999997</v>
      </c>
      <c r="R107" s="4">
        <f t="shared" si="29"/>
        <v>15.25539591145662</v>
      </c>
      <c r="S107" s="4">
        <f t="shared" si="30"/>
        <v>95.361952861952858</v>
      </c>
    </row>
    <row r="108" spans="1:19" x14ac:dyDescent="0.3">
      <c r="A108">
        <v>3</v>
      </c>
      <c r="B108" t="s">
        <v>13</v>
      </c>
      <c r="C108">
        <v>17.600000000000001</v>
      </c>
      <c r="N108" s="4"/>
      <c r="O108" s="4"/>
      <c r="P108" s="4"/>
      <c r="R108" s="4"/>
      <c r="S108" s="4"/>
    </row>
    <row r="109" spans="1:19" x14ac:dyDescent="0.3">
      <c r="A109">
        <v>3</v>
      </c>
      <c r="B109" t="s">
        <v>14</v>
      </c>
      <c r="C109">
        <v>16.8</v>
      </c>
      <c r="D109">
        <v>26.09</v>
      </c>
      <c r="E109">
        <v>11.8</v>
      </c>
      <c r="F109">
        <f t="shared" si="24"/>
        <v>14.29</v>
      </c>
      <c r="G109">
        <v>9226</v>
      </c>
      <c r="H109">
        <v>3</v>
      </c>
      <c r="I109">
        <v>2.89</v>
      </c>
      <c r="J109">
        <f t="shared" si="25"/>
        <v>2.9450000000000003</v>
      </c>
      <c r="K109">
        <v>1152</v>
      </c>
      <c r="L109">
        <v>1226</v>
      </c>
      <c r="M109">
        <v>53.9</v>
      </c>
      <c r="N109" s="4">
        <f t="shared" si="26"/>
        <v>4.9757729999999993</v>
      </c>
      <c r="O109" s="4">
        <f t="shared" si="27"/>
        <v>5.2956749999999992</v>
      </c>
      <c r="P109" s="4">
        <f t="shared" si="28"/>
        <v>0.22868669999999997</v>
      </c>
      <c r="R109" s="4">
        <f t="shared" si="29"/>
        <v>15.092600791794158</v>
      </c>
      <c r="S109" s="4">
        <f t="shared" si="30"/>
        <v>95.547138047138048</v>
      </c>
    </row>
    <row r="110" spans="1:19" x14ac:dyDescent="0.3">
      <c r="A110">
        <v>4</v>
      </c>
      <c r="B110" t="s">
        <v>11</v>
      </c>
      <c r="C110">
        <v>17.2</v>
      </c>
      <c r="D110">
        <v>23.11</v>
      </c>
      <c r="E110">
        <v>11.71</v>
      </c>
      <c r="F110">
        <f t="shared" si="24"/>
        <v>11.399999999999999</v>
      </c>
      <c r="G110">
        <v>9226</v>
      </c>
      <c r="H110">
        <v>3</v>
      </c>
      <c r="I110">
        <v>2.89</v>
      </c>
      <c r="J110">
        <f t="shared" si="25"/>
        <v>2.9450000000000003</v>
      </c>
      <c r="K110">
        <v>1152</v>
      </c>
      <c r="L110">
        <v>1226</v>
      </c>
      <c r="M110">
        <v>52.2</v>
      </c>
      <c r="N110" s="4">
        <f t="shared" si="26"/>
        <v>4.9757729999999993</v>
      </c>
      <c r="O110" s="4">
        <f t="shared" si="27"/>
        <v>5.2956749999999992</v>
      </c>
      <c r="P110" s="4">
        <f t="shared" si="28"/>
        <v>0.2213376</v>
      </c>
      <c r="R110" s="4">
        <f t="shared" si="29"/>
        <v>11.760276757386109</v>
      </c>
      <c r="S110" s="4">
        <f t="shared" si="30"/>
        <v>95.690235690235696</v>
      </c>
    </row>
    <row r="111" spans="1:19" x14ac:dyDescent="0.3">
      <c r="A111">
        <v>4</v>
      </c>
      <c r="B111" t="s">
        <v>12</v>
      </c>
      <c r="C111">
        <v>17.399999999999999</v>
      </c>
      <c r="D111">
        <v>23.13</v>
      </c>
      <c r="E111">
        <v>11.77</v>
      </c>
      <c r="F111">
        <f t="shared" si="24"/>
        <v>11.36</v>
      </c>
      <c r="G111">
        <v>9226</v>
      </c>
      <c r="H111">
        <v>3</v>
      </c>
      <c r="I111">
        <v>2.89</v>
      </c>
      <c r="J111">
        <f t="shared" si="25"/>
        <v>2.9450000000000003</v>
      </c>
      <c r="K111">
        <v>1152</v>
      </c>
      <c r="L111">
        <v>1226</v>
      </c>
      <c r="M111">
        <v>61.6</v>
      </c>
      <c r="N111" s="4">
        <f t="shared" si="26"/>
        <v>4.9757729999999993</v>
      </c>
      <c r="O111" s="4">
        <f t="shared" si="27"/>
        <v>5.2956749999999992</v>
      </c>
      <c r="P111" s="4">
        <f t="shared" si="28"/>
        <v>0.26197379999999998</v>
      </c>
      <c r="R111" s="4">
        <f t="shared" si="29"/>
        <v>11.584311333833369</v>
      </c>
      <c r="S111" s="4">
        <f t="shared" si="30"/>
        <v>94.89898989898991</v>
      </c>
    </row>
    <row r="112" spans="1:19" x14ac:dyDescent="0.3">
      <c r="A112">
        <v>4</v>
      </c>
      <c r="B112" t="s">
        <v>13</v>
      </c>
      <c r="C112">
        <v>17</v>
      </c>
      <c r="D112">
        <v>22.54</v>
      </c>
      <c r="E112">
        <v>11.8</v>
      </c>
      <c r="F112">
        <f t="shared" si="24"/>
        <v>10.739999999999998</v>
      </c>
      <c r="G112">
        <v>9226</v>
      </c>
      <c r="H112">
        <v>3</v>
      </c>
      <c r="I112">
        <v>2.89</v>
      </c>
      <c r="J112">
        <f t="shared" si="25"/>
        <v>2.9450000000000003</v>
      </c>
      <c r="K112">
        <v>1152</v>
      </c>
      <c r="L112">
        <v>1226</v>
      </c>
      <c r="M112">
        <v>51.2</v>
      </c>
      <c r="N112" s="4">
        <f t="shared" si="26"/>
        <v>4.9757729999999993</v>
      </c>
      <c r="O112" s="4">
        <f t="shared" si="27"/>
        <v>5.2956749999999992</v>
      </c>
      <c r="P112" s="4">
        <f t="shared" si="28"/>
        <v>0.2170146</v>
      </c>
      <c r="R112" s="4">
        <f t="shared" si="29"/>
        <v>11.209764730848406</v>
      </c>
      <c r="S112" s="4">
        <f t="shared" si="30"/>
        <v>95.774410774410782</v>
      </c>
    </row>
    <row r="113" spans="1:19" x14ac:dyDescent="0.3">
      <c r="A113">
        <v>4</v>
      </c>
      <c r="B113" t="s">
        <v>14</v>
      </c>
      <c r="C113">
        <v>17.3</v>
      </c>
      <c r="D113">
        <v>22.83</v>
      </c>
      <c r="E113">
        <v>11.75</v>
      </c>
      <c r="F113">
        <f t="shared" si="24"/>
        <v>11.079999999999998</v>
      </c>
      <c r="G113">
        <v>9226</v>
      </c>
      <c r="H113">
        <v>3</v>
      </c>
      <c r="I113">
        <v>2.89</v>
      </c>
      <c r="J113">
        <f t="shared" si="25"/>
        <v>2.9450000000000003</v>
      </c>
      <c r="K113">
        <v>1152</v>
      </c>
      <c r="L113">
        <v>1226</v>
      </c>
      <c r="M113">
        <v>58.4</v>
      </c>
      <c r="N113" s="4">
        <f t="shared" si="26"/>
        <v>4.9757729999999993</v>
      </c>
      <c r="O113" s="4">
        <f t="shared" si="27"/>
        <v>5.2956749999999992</v>
      </c>
      <c r="P113" s="4">
        <f t="shared" si="28"/>
        <v>0.24814019999999998</v>
      </c>
      <c r="R113" s="4">
        <f t="shared" si="29"/>
        <v>11.364093415047233</v>
      </c>
      <c r="S113" s="4">
        <f t="shared" si="30"/>
        <v>95.168350168350173</v>
      </c>
    </row>
    <row r="114" spans="1:19" x14ac:dyDescent="0.3">
      <c r="A114">
        <v>5</v>
      </c>
      <c r="B114" t="s">
        <v>11</v>
      </c>
      <c r="C114">
        <v>17.2</v>
      </c>
      <c r="N114" s="4"/>
      <c r="O114" s="4"/>
      <c r="P114" s="4"/>
      <c r="R114" s="4"/>
      <c r="S114" s="4"/>
    </row>
    <row r="115" spans="1:19" x14ac:dyDescent="0.3">
      <c r="A115">
        <v>5</v>
      </c>
      <c r="B115" t="s">
        <v>12</v>
      </c>
      <c r="C115">
        <v>17.399999999999999</v>
      </c>
      <c r="D115">
        <v>19.260000000000002</v>
      </c>
      <c r="E115">
        <v>11.79</v>
      </c>
      <c r="F115">
        <f t="shared" si="24"/>
        <v>7.4700000000000024</v>
      </c>
      <c r="G115">
        <v>9900</v>
      </c>
      <c r="H115">
        <v>3.09</v>
      </c>
      <c r="I115">
        <v>2.89</v>
      </c>
      <c r="J115">
        <f t="shared" si="25"/>
        <v>2.99</v>
      </c>
      <c r="K115">
        <v>1135</v>
      </c>
      <c r="L115">
        <v>1152</v>
      </c>
      <c r="M115">
        <v>62.9</v>
      </c>
      <c r="N115" s="4">
        <f t="shared" si="26"/>
        <v>4.9022819999999996</v>
      </c>
      <c r="O115" s="4">
        <f t="shared" si="27"/>
        <v>4.9757729999999993</v>
      </c>
      <c r="P115" s="4">
        <f t="shared" si="28"/>
        <v>0.26759369999999999</v>
      </c>
      <c r="R115" s="4">
        <f t="shared" si="29"/>
        <v>7.0988949090697631</v>
      </c>
      <c r="S115" s="4">
        <f t="shared" si="30"/>
        <v>94.582056892778994</v>
      </c>
    </row>
    <row r="116" spans="1:19" x14ac:dyDescent="0.3">
      <c r="A116">
        <v>5</v>
      </c>
      <c r="B116" t="s">
        <v>13</v>
      </c>
      <c r="C116">
        <v>17</v>
      </c>
      <c r="D116">
        <v>19.12</v>
      </c>
      <c r="E116">
        <v>11.72</v>
      </c>
      <c r="F116">
        <f t="shared" si="24"/>
        <v>7.4</v>
      </c>
      <c r="G116">
        <v>9900</v>
      </c>
      <c r="H116">
        <v>3.09</v>
      </c>
      <c r="I116">
        <v>2.89</v>
      </c>
      <c r="J116">
        <f t="shared" si="25"/>
        <v>2.99</v>
      </c>
      <c r="K116">
        <v>1135</v>
      </c>
      <c r="L116">
        <v>1152</v>
      </c>
      <c r="M116">
        <v>53.8</v>
      </c>
      <c r="N116" s="4">
        <f t="shared" si="26"/>
        <v>4.9022819999999996</v>
      </c>
      <c r="O116" s="4">
        <f t="shared" si="27"/>
        <v>4.9757729999999993</v>
      </c>
      <c r="P116" s="4">
        <f t="shared" si="28"/>
        <v>0.22825439999999997</v>
      </c>
      <c r="R116" s="4">
        <f t="shared" si="29"/>
        <v>7.1978400542705927</v>
      </c>
      <c r="S116" s="4">
        <f t="shared" si="30"/>
        <v>95.378555798687088</v>
      </c>
    </row>
    <row r="117" spans="1:19" x14ac:dyDescent="0.3">
      <c r="A117">
        <v>5</v>
      </c>
      <c r="B117" t="s">
        <v>14</v>
      </c>
      <c r="C117">
        <v>17.3</v>
      </c>
      <c r="D117">
        <v>19.8</v>
      </c>
      <c r="E117">
        <v>11.79</v>
      </c>
      <c r="F117">
        <f t="shared" si="24"/>
        <v>8.0100000000000016</v>
      </c>
      <c r="G117">
        <v>9900</v>
      </c>
      <c r="H117">
        <v>3.09</v>
      </c>
      <c r="I117">
        <v>2.89</v>
      </c>
      <c r="J117">
        <f t="shared" si="25"/>
        <v>2.99</v>
      </c>
      <c r="K117">
        <v>1135</v>
      </c>
      <c r="L117">
        <v>1152</v>
      </c>
      <c r="M117">
        <v>62.2</v>
      </c>
      <c r="N117" s="4">
        <f t="shared" si="26"/>
        <v>4.9022819999999996</v>
      </c>
      <c r="O117" s="4">
        <f t="shared" si="27"/>
        <v>4.9757729999999993</v>
      </c>
      <c r="P117" s="4">
        <f t="shared" si="28"/>
        <v>0.26456760000000001</v>
      </c>
      <c r="R117" s="4">
        <f t="shared" si="29"/>
        <v>7.656068428292663</v>
      </c>
      <c r="S117" s="4">
        <f t="shared" si="30"/>
        <v>94.643326039387304</v>
      </c>
    </row>
    <row r="118" spans="1:19" x14ac:dyDescent="0.3">
      <c r="A118">
        <v>6</v>
      </c>
      <c r="B118" t="s">
        <v>11</v>
      </c>
      <c r="C118">
        <v>17.2</v>
      </c>
      <c r="D118">
        <v>18.64</v>
      </c>
      <c r="E118">
        <v>11.71</v>
      </c>
      <c r="F118">
        <f t="shared" si="24"/>
        <v>6.93</v>
      </c>
      <c r="G118">
        <v>9900</v>
      </c>
      <c r="H118">
        <v>3.09</v>
      </c>
      <c r="I118">
        <v>2.89</v>
      </c>
      <c r="J118">
        <f t="shared" si="25"/>
        <v>2.99</v>
      </c>
      <c r="K118">
        <v>1135</v>
      </c>
      <c r="L118">
        <v>1152</v>
      </c>
      <c r="M118">
        <v>78.5</v>
      </c>
      <c r="N118" s="4">
        <f t="shared" si="26"/>
        <v>4.9022819999999996</v>
      </c>
      <c r="O118" s="4">
        <f t="shared" si="27"/>
        <v>4.9757729999999993</v>
      </c>
      <c r="P118" s="4">
        <f t="shared" si="28"/>
        <v>0.33503249999999996</v>
      </c>
      <c r="R118" s="4">
        <f t="shared" si="29"/>
        <v>6.662299943381667</v>
      </c>
      <c r="S118" s="4">
        <f t="shared" si="30"/>
        <v>93.216630196936549</v>
      </c>
    </row>
    <row r="119" spans="1:19" x14ac:dyDescent="0.3">
      <c r="A119">
        <v>6</v>
      </c>
      <c r="B119" t="s">
        <v>12</v>
      </c>
      <c r="C119">
        <v>17.399999999999999</v>
      </c>
      <c r="D119">
        <v>17.920000000000002</v>
      </c>
      <c r="E119">
        <v>11.72</v>
      </c>
      <c r="F119">
        <f t="shared" si="24"/>
        <v>6.2000000000000011</v>
      </c>
      <c r="G119">
        <v>9900</v>
      </c>
      <c r="H119">
        <v>3.09</v>
      </c>
      <c r="I119">
        <v>2.89</v>
      </c>
      <c r="J119">
        <f t="shared" si="25"/>
        <v>2.99</v>
      </c>
      <c r="K119">
        <v>1135</v>
      </c>
      <c r="L119">
        <v>1152</v>
      </c>
      <c r="M119">
        <v>67.7</v>
      </c>
      <c r="N119" s="4">
        <f t="shared" si="26"/>
        <v>4.9022819999999996</v>
      </c>
      <c r="O119" s="4">
        <f t="shared" si="27"/>
        <v>4.9757729999999993</v>
      </c>
      <c r="P119" s="4">
        <f t="shared" si="28"/>
        <v>0.28834409999999999</v>
      </c>
      <c r="R119" s="4">
        <f t="shared" si="29"/>
        <v>5.891987742467542</v>
      </c>
      <c r="S119" s="4">
        <f t="shared" si="30"/>
        <v>94.161925601750553</v>
      </c>
    </row>
    <row r="120" spans="1:19" x14ac:dyDescent="0.3">
      <c r="A120">
        <v>6</v>
      </c>
      <c r="B120" t="s">
        <v>13</v>
      </c>
      <c r="C120">
        <v>17</v>
      </c>
      <c r="D120">
        <v>17.7</v>
      </c>
      <c r="E120">
        <v>11.83</v>
      </c>
      <c r="F120">
        <f t="shared" si="24"/>
        <v>5.8699999999999992</v>
      </c>
      <c r="G120">
        <v>9900</v>
      </c>
      <c r="H120">
        <v>3.09</v>
      </c>
      <c r="I120">
        <v>2.89</v>
      </c>
      <c r="J120">
        <f t="shared" si="25"/>
        <v>2.99</v>
      </c>
      <c r="K120">
        <v>1135</v>
      </c>
      <c r="L120">
        <v>1152</v>
      </c>
      <c r="M120">
        <v>73.400000000000006</v>
      </c>
      <c r="N120" s="4">
        <f t="shared" si="26"/>
        <v>4.9022819999999996</v>
      </c>
      <c r="O120" s="4">
        <f t="shared" si="27"/>
        <v>4.9757729999999993</v>
      </c>
      <c r="P120" s="4">
        <f t="shared" si="28"/>
        <v>0.31298520000000002</v>
      </c>
      <c r="R120" s="4">
        <f t="shared" si="29"/>
        <v>5.7096379889957252</v>
      </c>
      <c r="S120" s="4">
        <f t="shared" si="30"/>
        <v>93.663019693654263</v>
      </c>
    </row>
    <row r="121" spans="1:19" x14ac:dyDescent="0.3">
      <c r="A121">
        <v>6</v>
      </c>
      <c r="B121" t="s">
        <v>14</v>
      </c>
      <c r="C121">
        <v>17.3</v>
      </c>
      <c r="D121">
        <v>18</v>
      </c>
      <c r="E121">
        <v>11.79</v>
      </c>
      <c r="F121">
        <f t="shared" si="24"/>
        <v>6.2100000000000009</v>
      </c>
      <c r="G121">
        <v>9900</v>
      </c>
      <c r="H121">
        <v>3.09</v>
      </c>
      <c r="I121">
        <v>2.89</v>
      </c>
      <c r="J121">
        <f t="shared" si="25"/>
        <v>2.99</v>
      </c>
      <c r="K121">
        <v>1135</v>
      </c>
      <c r="L121">
        <v>1152</v>
      </c>
      <c r="M121">
        <v>104.9</v>
      </c>
      <c r="N121" s="4">
        <f t="shared" si="26"/>
        <v>4.9022819999999996</v>
      </c>
      <c r="O121" s="4">
        <f t="shared" si="27"/>
        <v>4.9757729999999993</v>
      </c>
      <c r="P121" s="4">
        <f t="shared" si="28"/>
        <v>0.4491597</v>
      </c>
      <c r="R121" s="4">
        <f t="shared" si="29"/>
        <v>5.9356036129459966</v>
      </c>
      <c r="S121" s="4">
        <f t="shared" si="30"/>
        <v>90.905908096280086</v>
      </c>
    </row>
    <row r="122" spans="1:19" x14ac:dyDescent="0.3">
      <c r="A122">
        <v>7</v>
      </c>
      <c r="B122" t="s">
        <v>11</v>
      </c>
      <c r="C122">
        <v>17.2</v>
      </c>
      <c r="D122">
        <v>16.46</v>
      </c>
      <c r="E122">
        <v>11.79</v>
      </c>
      <c r="F122">
        <f t="shared" si="24"/>
        <v>4.6700000000000017</v>
      </c>
      <c r="G122">
        <v>9900</v>
      </c>
      <c r="H122">
        <v>3.09</v>
      </c>
      <c r="I122">
        <v>2.89</v>
      </c>
      <c r="J122">
        <f t="shared" si="25"/>
        <v>2.99</v>
      </c>
      <c r="K122">
        <v>1135</v>
      </c>
      <c r="L122">
        <v>1152</v>
      </c>
      <c r="M122">
        <v>99.9</v>
      </c>
      <c r="N122" s="4">
        <f t="shared" si="26"/>
        <v>4.9022819999999996</v>
      </c>
      <c r="O122" s="4">
        <f t="shared" si="27"/>
        <v>4.9757729999999993</v>
      </c>
      <c r="P122" s="4">
        <f t="shared" si="28"/>
        <v>0.4275447</v>
      </c>
      <c r="R122" s="4">
        <f t="shared" si="29"/>
        <v>4.4896018377478191</v>
      </c>
      <c r="S122" s="4">
        <f t="shared" si="30"/>
        <v>91.343544857768052</v>
      </c>
    </row>
    <row r="123" spans="1:19" x14ac:dyDescent="0.3">
      <c r="A123">
        <v>7</v>
      </c>
      <c r="B123" t="s">
        <v>12</v>
      </c>
      <c r="C123">
        <v>17.399999999999999</v>
      </c>
      <c r="D123">
        <v>16.52</v>
      </c>
      <c r="E123">
        <v>11.7</v>
      </c>
      <c r="F123">
        <f t="shared" si="24"/>
        <v>4.82</v>
      </c>
      <c r="G123">
        <v>9900</v>
      </c>
      <c r="H123">
        <v>3.09</v>
      </c>
      <c r="I123">
        <v>2.89</v>
      </c>
      <c r="J123">
        <f t="shared" si="25"/>
        <v>2.99</v>
      </c>
      <c r="K123">
        <v>1135</v>
      </c>
      <c r="L123">
        <v>1152</v>
      </c>
      <c r="M123">
        <v>77.900000000000006</v>
      </c>
      <c r="N123" s="4">
        <f t="shared" si="26"/>
        <v>4.9022819999999996</v>
      </c>
      <c r="O123" s="4">
        <f t="shared" si="27"/>
        <v>4.9757729999999993</v>
      </c>
      <c r="P123" s="4">
        <f t="shared" si="28"/>
        <v>0.33243869999999998</v>
      </c>
      <c r="R123" s="4">
        <f t="shared" si="29"/>
        <v>4.5805453094667001</v>
      </c>
      <c r="S123" s="4">
        <f t="shared" si="30"/>
        <v>93.269146608315097</v>
      </c>
    </row>
    <row r="124" spans="1:19" x14ac:dyDescent="0.3">
      <c r="A124">
        <v>7</v>
      </c>
      <c r="B124" t="s">
        <v>13</v>
      </c>
      <c r="C124">
        <v>17</v>
      </c>
      <c r="D124">
        <v>16.18</v>
      </c>
      <c r="E124">
        <v>11.77</v>
      </c>
      <c r="F124">
        <f t="shared" si="24"/>
        <v>4.41</v>
      </c>
      <c r="G124">
        <v>9900</v>
      </c>
      <c r="H124">
        <v>3.09</v>
      </c>
      <c r="I124">
        <v>2.89</v>
      </c>
      <c r="J124">
        <f t="shared" si="25"/>
        <v>2.99</v>
      </c>
      <c r="K124">
        <v>1135</v>
      </c>
      <c r="L124">
        <v>1152</v>
      </c>
      <c r="M124">
        <v>87.6</v>
      </c>
      <c r="N124" s="4">
        <f t="shared" si="26"/>
        <v>4.9022819999999996</v>
      </c>
      <c r="O124" s="4">
        <f t="shared" si="27"/>
        <v>4.9757729999999993</v>
      </c>
      <c r="P124" s="4">
        <f t="shared" si="28"/>
        <v>0.37437179999999992</v>
      </c>
      <c r="R124" s="4">
        <f t="shared" si="29"/>
        <v>4.2895235999099066</v>
      </c>
      <c r="S124" s="4">
        <f t="shared" si="30"/>
        <v>92.420131291028454</v>
      </c>
    </row>
    <row r="125" spans="1:19" x14ac:dyDescent="0.3">
      <c r="A125">
        <v>7</v>
      </c>
      <c r="B125" t="s">
        <v>14</v>
      </c>
      <c r="C125">
        <v>17.3</v>
      </c>
      <c r="D125">
        <v>16.21</v>
      </c>
      <c r="E125">
        <v>11.72</v>
      </c>
      <c r="F125">
        <f t="shared" si="24"/>
        <v>4.49</v>
      </c>
      <c r="G125">
        <v>9900</v>
      </c>
      <c r="H125">
        <v>3.09</v>
      </c>
      <c r="I125">
        <v>2.89</v>
      </c>
      <c r="J125">
        <f t="shared" si="25"/>
        <v>2.99</v>
      </c>
      <c r="K125">
        <v>1135</v>
      </c>
      <c r="L125">
        <v>1152</v>
      </c>
      <c r="M125">
        <v>80.5</v>
      </c>
      <c r="N125" s="4">
        <f t="shared" si="26"/>
        <v>4.9022819999999996</v>
      </c>
      <c r="O125" s="4">
        <f t="shared" si="27"/>
        <v>4.9757729999999993</v>
      </c>
      <c r="P125" s="4">
        <f t="shared" si="28"/>
        <v>0.34367849999999994</v>
      </c>
      <c r="R125" s="4">
        <f t="shared" si="29"/>
        <v>4.2916039005036266</v>
      </c>
      <c r="S125" s="4">
        <f t="shared" si="30"/>
        <v>93.041575492341352</v>
      </c>
    </row>
    <row r="126" spans="1:19" x14ac:dyDescent="0.3">
      <c r="A126">
        <v>8</v>
      </c>
      <c r="B126" t="s">
        <v>11</v>
      </c>
      <c r="C126">
        <v>17.2</v>
      </c>
      <c r="D126">
        <v>16.399999999999999</v>
      </c>
      <c r="E126">
        <v>11.79</v>
      </c>
      <c r="F126">
        <f t="shared" si="24"/>
        <v>4.6099999999999994</v>
      </c>
      <c r="G126">
        <v>9900</v>
      </c>
      <c r="H126">
        <v>3.09</v>
      </c>
      <c r="I126">
        <v>2.89</v>
      </c>
      <c r="J126">
        <f t="shared" si="25"/>
        <v>2.99</v>
      </c>
      <c r="K126">
        <v>1135</v>
      </c>
      <c r="L126">
        <v>1152</v>
      </c>
      <c r="M126">
        <v>79.900000000000006</v>
      </c>
      <c r="N126" s="4">
        <f t="shared" si="26"/>
        <v>4.9022819999999996</v>
      </c>
      <c r="O126" s="4">
        <f t="shared" si="27"/>
        <v>4.9757729999999993</v>
      </c>
      <c r="P126" s="4">
        <f t="shared" si="28"/>
        <v>0.34108470000000002</v>
      </c>
      <c r="R126" s="4">
        <f t="shared" si="29"/>
        <v>4.4319195871557682</v>
      </c>
      <c r="S126" s="4">
        <f t="shared" si="30"/>
        <v>93.094091903719914</v>
      </c>
    </row>
    <row r="127" spans="1:19" x14ac:dyDescent="0.3">
      <c r="A127">
        <v>8</v>
      </c>
      <c r="B127" t="s">
        <v>12</v>
      </c>
      <c r="C127">
        <v>17.399999999999999</v>
      </c>
      <c r="D127">
        <v>15.45</v>
      </c>
      <c r="E127">
        <v>11.79</v>
      </c>
      <c r="F127">
        <f t="shared" si="24"/>
        <v>3.66</v>
      </c>
      <c r="G127">
        <v>9900</v>
      </c>
      <c r="H127">
        <v>3.09</v>
      </c>
      <c r="I127">
        <v>2.89</v>
      </c>
      <c r="J127">
        <f t="shared" si="25"/>
        <v>2.99</v>
      </c>
      <c r="K127">
        <v>1135</v>
      </c>
      <c r="L127">
        <v>1152</v>
      </c>
      <c r="M127">
        <v>91</v>
      </c>
      <c r="N127" s="4">
        <f t="shared" si="26"/>
        <v>4.9022819999999996</v>
      </c>
      <c r="O127" s="4">
        <f t="shared" si="27"/>
        <v>4.9757729999999993</v>
      </c>
      <c r="P127" s="4">
        <f t="shared" si="28"/>
        <v>0.38906999999999997</v>
      </c>
      <c r="R127" s="4">
        <f t="shared" si="29"/>
        <v>3.4781734092630963</v>
      </c>
      <c r="S127" s="4">
        <f t="shared" si="30"/>
        <v>92.122538293216621</v>
      </c>
    </row>
    <row r="128" spans="1:19" x14ac:dyDescent="0.3">
      <c r="A128">
        <v>8</v>
      </c>
      <c r="B128" t="s">
        <v>13</v>
      </c>
      <c r="C128">
        <v>17</v>
      </c>
      <c r="D128">
        <v>15.63</v>
      </c>
      <c r="E128">
        <v>11.8</v>
      </c>
      <c r="F128">
        <f t="shared" si="24"/>
        <v>3.83</v>
      </c>
      <c r="G128">
        <v>9900</v>
      </c>
      <c r="H128">
        <v>3.09</v>
      </c>
      <c r="I128">
        <v>2.89</v>
      </c>
      <c r="J128">
        <f t="shared" si="25"/>
        <v>2.99</v>
      </c>
      <c r="K128">
        <v>1135</v>
      </c>
      <c r="L128">
        <v>1152</v>
      </c>
      <c r="M128">
        <v>81.599999999999994</v>
      </c>
      <c r="N128" s="4">
        <f t="shared" si="26"/>
        <v>4.9022819999999996</v>
      </c>
      <c r="O128" s="4">
        <f t="shared" si="27"/>
        <v>4.9757729999999993</v>
      </c>
      <c r="P128" s="4">
        <f t="shared" si="28"/>
        <v>0.34843379999999996</v>
      </c>
      <c r="R128" s="4">
        <f t="shared" si="29"/>
        <v>3.7253685686292393</v>
      </c>
      <c r="S128" s="4">
        <f t="shared" si="30"/>
        <v>92.945295404814004</v>
      </c>
    </row>
    <row r="129" spans="1:19" x14ac:dyDescent="0.3">
      <c r="A129">
        <v>8</v>
      </c>
      <c r="B129" t="s">
        <v>14</v>
      </c>
      <c r="C129">
        <v>17.3</v>
      </c>
      <c r="D129">
        <v>16.36</v>
      </c>
      <c r="E129">
        <v>11.8</v>
      </c>
      <c r="F129">
        <f t="shared" si="24"/>
        <v>4.5599999999999987</v>
      </c>
      <c r="G129">
        <v>9900</v>
      </c>
      <c r="H129">
        <v>3.09</v>
      </c>
      <c r="I129">
        <v>2.89</v>
      </c>
      <c r="J129">
        <f t="shared" si="25"/>
        <v>2.99</v>
      </c>
      <c r="K129">
        <v>1135</v>
      </c>
      <c r="L129">
        <v>1152</v>
      </c>
      <c r="M129">
        <v>106.4</v>
      </c>
      <c r="N129" s="4">
        <f t="shared" si="26"/>
        <v>4.9022819999999996</v>
      </c>
      <c r="O129" s="4">
        <f t="shared" si="27"/>
        <v>4.9757729999999993</v>
      </c>
      <c r="P129" s="4">
        <f t="shared" si="28"/>
        <v>0.4556442</v>
      </c>
      <c r="R129" s="4">
        <f t="shared" si="29"/>
        <v>4.3585108655448845</v>
      </c>
      <c r="S129" s="4">
        <f t="shared" si="30"/>
        <v>90.774617067833702</v>
      </c>
    </row>
    <row r="131" spans="1:19" x14ac:dyDescent="0.3">
      <c r="A131" s="2" t="s">
        <v>43</v>
      </c>
    </row>
    <row r="133" spans="1:19" x14ac:dyDescent="0.3">
      <c r="A133" t="s">
        <v>1</v>
      </c>
      <c r="B133" t="s">
        <v>34</v>
      </c>
      <c r="C133" t="s">
        <v>44</v>
      </c>
    </row>
    <row r="134" spans="1:19" x14ac:dyDescent="0.3">
      <c r="A134">
        <v>1</v>
      </c>
      <c r="B134" s="4">
        <f>AVERAGE(S98:S101)</f>
        <v>95.928030303030312</v>
      </c>
      <c r="C134" s="4">
        <f>_xlfn.CONFIDENCE.T(0.05,_xlfn.STDEV.S(S98:S101),4)</f>
        <v>0.21244943580418199</v>
      </c>
    </row>
    <row r="135" spans="1:19" x14ac:dyDescent="0.3">
      <c r="A135">
        <v>2</v>
      </c>
      <c r="B135" s="4">
        <f>AVERAGE(S102:S105)</f>
        <v>94.922138047138048</v>
      </c>
      <c r="C135" s="4">
        <f>_xlfn.CONFIDENCE.T(0.05,_xlfn.STDEV.S(S102:S105),3)</f>
        <v>2.210849026220004</v>
      </c>
    </row>
    <row r="136" spans="1:19" x14ac:dyDescent="0.3">
      <c r="A136">
        <v>3</v>
      </c>
      <c r="B136" s="4">
        <f>AVERAGE(S106:S109)</f>
        <v>95.38439955106621</v>
      </c>
      <c r="C136" s="4">
        <f>_xlfn.CONFIDENCE.T(0.05,_xlfn.STDEV.S(S106:S109),3)</f>
        <v>0.37946967225701594</v>
      </c>
    </row>
    <row r="137" spans="1:19" x14ac:dyDescent="0.3">
      <c r="A137">
        <v>4</v>
      </c>
      <c r="B137" s="4">
        <f>AVERAGE(S110:S113)</f>
        <v>95.382996632996637</v>
      </c>
      <c r="C137" s="4">
        <f>_xlfn.CONFIDENCE.T(0.05,_xlfn.STDEV.S(S110:S113),4)</f>
        <v>0.66751542049763923</v>
      </c>
    </row>
    <row r="138" spans="1:19" x14ac:dyDescent="0.3">
      <c r="A138">
        <v>5</v>
      </c>
      <c r="B138" s="4">
        <f>AVERAGE(S114:S117)</f>
        <v>94.867979576951129</v>
      </c>
      <c r="C138" s="4">
        <f>_xlfn.CONFIDENCE.T(0.05,_xlfn.STDEV.S(S114:S117),3)</f>
        <v>1.1010491298389544</v>
      </c>
    </row>
    <row r="139" spans="1:19" x14ac:dyDescent="0.3">
      <c r="A139">
        <v>6</v>
      </c>
      <c r="B139" s="4">
        <f>AVERAGE(S118:S121)</f>
        <v>92.98687089715537</v>
      </c>
      <c r="C139" s="4">
        <f>_xlfn.CONFIDENCE.T(0.05,_xlfn.STDEV.S(S118:S121),4)</f>
        <v>2.2914214276287463</v>
      </c>
    </row>
    <row r="140" spans="1:19" x14ac:dyDescent="0.3">
      <c r="A140">
        <v>7</v>
      </c>
      <c r="B140" s="4">
        <f>AVERAGE(S122:S125)</f>
        <v>92.518599562363235</v>
      </c>
      <c r="C140" s="4">
        <f>_xlfn.CONFIDENCE.T(0.05,_xlfn.STDEV.S(S122:S125),4)</f>
        <v>1.3710626812943667</v>
      </c>
    </row>
    <row r="141" spans="1:19" x14ac:dyDescent="0.3">
      <c r="A141">
        <v>8</v>
      </c>
      <c r="B141" s="4">
        <f>AVERAGE(S126:S129)</f>
        <v>92.23413566739606</v>
      </c>
      <c r="C141" s="4">
        <f>_xlfn.CONFIDENCE.T(0.05,_xlfn.STDEV.S(S126:S129),4)</f>
        <v>1.6909747630646581</v>
      </c>
    </row>
  </sheetData>
  <mergeCells count="8">
    <mergeCell ref="K5:M5"/>
    <mergeCell ref="N5:P5"/>
    <mergeCell ref="K65:M65"/>
    <mergeCell ref="N65:P65"/>
    <mergeCell ref="K96:M96"/>
    <mergeCell ref="N96:P96"/>
    <mergeCell ref="K34:M34"/>
    <mergeCell ref="N34:P3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35B51-135A-483F-A5A0-D2ADAC3228BC}">
  <dimension ref="A1:S152"/>
  <sheetViews>
    <sheetView zoomScaleNormal="100" workbookViewId="0"/>
  </sheetViews>
  <sheetFormatPr defaultRowHeight="14.4" x14ac:dyDescent="0.3"/>
  <cols>
    <col min="1" max="1" width="9.77734375" bestFit="1" customWidth="1"/>
    <col min="2" max="2" width="12.21875" bestFit="1" customWidth="1"/>
    <col min="3" max="3" width="24.33203125" bestFit="1" customWidth="1"/>
    <col min="4" max="4" width="10.44140625" bestFit="1" customWidth="1"/>
    <col min="5" max="5" width="11.88671875" bestFit="1" customWidth="1"/>
    <col min="6" max="6" width="14.21875" bestFit="1" customWidth="1"/>
    <col min="7" max="7" width="7.5546875" bestFit="1" customWidth="1"/>
    <col min="8" max="8" width="16.77734375" bestFit="1" customWidth="1"/>
    <col min="9" max="9" width="21.109375" bestFit="1" customWidth="1"/>
    <col min="10" max="10" width="26.44140625" bestFit="1" customWidth="1"/>
    <col min="18" max="18" width="13.109375" bestFit="1" customWidth="1"/>
    <col min="19" max="19" width="12.21875" bestFit="1" customWidth="1"/>
  </cols>
  <sheetData>
    <row r="1" spans="1:19" x14ac:dyDescent="0.3">
      <c r="A1" s="1" t="s">
        <v>0</v>
      </c>
    </row>
    <row r="3" spans="1:19" x14ac:dyDescent="0.3">
      <c r="A3" s="2" t="s">
        <v>16</v>
      </c>
    </row>
    <row r="5" spans="1:19" x14ac:dyDescent="0.3">
      <c r="K5" s="7" t="s">
        <v>38</v>
      </c>
      <c r="L5" s="7"/>
      <c r="M5" s="7"/>
      <c r="N5" s="7" t="s">
        <v>39</v>
      </c>
      <c r="O5" s="7"/>
      <c r="P5" s="7"/>
    </row>
    <row r="6" spans="1:19" x14ac:dyDescent="0.3">
      <c r="A6" t="s">
        <v>1</v>
      </c>
      <c r="B6" t="s">
        <v>2</v>
      </c>
      <c r="C6" t="s">
        <v>3</v>
      </c>
      <c r="D6" t="s">
        <v>6</v>
      </c>
      <c r="E6" t="s">
        <v>5</v>
      </c>
      <c r="F6" t="s">
        <v>4</v>
      </c>
      <c r="G6" t="s">
        <v>7</v>
      </c>
      <c r="H6" t="s">
        <v>10</v>
      </c>
      <c r="I6" t="s">
        <v>9</v>
      </c>
      <c r="J6" t="s">
        <v>8</v>
      </c>
      <c r="K6" t="s">
        <v>40</v>
      </c>
      <c r="L6" t="s">
        <v>41</v>
      </c>
      <c r="M6" t="s">
        <v>42</v>
      </c>
      <c r="N6" t="s">
        <v>40</v>
      </c>
      <c r="O6" t="s">
        <v>41</v>
      </c>
      <c r="P6" t="s">
        <v>42</v>
      </c>
      <c r="R6" t="s">
        <v>23</v>
      </c>
      <c r="S6" t="s">
        <v>34</v>
      </c>
    </row>
    <row r="7" spans="1:19" x14ac:dyDescent="0.3">
      <c r="A7">
        <v>3</v>
      </c>
      <c r="B7" t="s">
        <v>11</v>
      </c>
      <c r="C7">
        <v>17.2</v>
      </c>
      <c r="D7">
        <v>82.2</v>
      </c>
      <c r="E7">
        <v>58.53</v>
      </c>
      <c r="F7">
        <f>D7-E7</f>
        <v>23.67</v>
      </c>
      <c r="G7">
        <v>2006</v>
      </c>
      <c r="H7">
        <v>3.13</v>
      </c>
      <c r="I7">
        <v>3.04</v>
      </c>
      <c r="J7" s="4">
        <f>(H7+I7)/2</f>
        <v>3.085</v>
      </c>
      <c r="K7">
        <v>922</v>
      </c>
      <c r="L7">
        <v>953</v>
      </c>
      <c r="M7">
        <v>829</v>
      </c>
      <c r="N7" s="4">
        <f>(K7-1)^2*0.000001632+0.004297*(K7-1)</f>
        <v>5.3418663119999996</v>
      </c>
      <c r="O7" s="4">
        <f t="shared" ref="O7:P7" si="0">(L7-1)^2*0.000001632+0.004297*(L7-1)</f>
        <v>5.5698321279999998</v>
      </c>
      <c r="P7" s="4">
        <f t="shared" si="0"/>
        <v>4.6767890879999996</v>
      </c>
      <c r="R7" s="4">
        <f>F7/1000/PI()/0.0007/C7*100/G7*60*60</f>
        <v>112.3035462611053</v>
      </c>
      <c r="S7" s="4">
        <f>(1-2*P7/(N7+O7))*100</f>
        <v>14.27935598264205</v>
      </c>
    </row>
    <row r="8" spans="1:19" x14ac:dyDescent="0.3">
      <c r="A8">
        <v>3</v>
      </c>
      <c r="B8" t="s">
        <v>12</v>
      </c>
      <c r="C8">
        <v>16.899999999999999</v>
      </c>
      <c r="D8">
        <v>102.03</v>
      </c>
      <c r="E8">
        <v>80.39</v>
      </c>
      <c r="F8">
        <f t="shared" ref="F8:F38" si="1">D8-E8</f>
        <v>21.64</v>
      </c>
      <c r="G8">
        <v>2006</v>
      </c>
      <c r="H8">
        <v>3.13</v>
      </c>
      <c r="I8">
        <v>3.04</v>
      </c>
      <c r="J8" s="4">
        <f t="shared" ref="J8:J38" si="2">(H8+I8)/2</f>
        <v>3.085</v>
      </c>
      <c r="K8">
        <v>922</v>
      </c>
      <c r="L8">
        <v>953</v>
      </c>
      <c r="M8">
        <v>823</v>
      </c>
      <c r="N8" s="4">
        <f t="shared" ref="N8:N38" si="3">(K8-1)^2*0.000001632+0.004297*(K8-1)</f>
        <v>5.3418663119999996</v>
      </c>
      <c r="O8" s="4">
        <f t="shared" ref="O8:O38" si="4">(L8-1)^2*0.000001632+0.004297*(L8-1)</f>
        <v>5.5698321279999998</v>
      </c>
      <c r="P8" s="4">
        <f t="shared" ref="P8:P38" si="5">(M8-1)^2*0.000001632+0.004297*(M8-1)</f>
        <v>4.634850288</v>
      </c>
      <c r="R8" s="4">
        <f t="shared" ref="R8:R22" si="6">F8/1000/PI()/0.0007/C8*100/G8*60*60</f>
        <v>104.49468742235689</v>
      </c>
      <c r="S8" s="4">
        <f t="shared" ref="S8:S22" si="7">(1-2*P8/(N8+O8))*100</f>
        <v>15.04805024652055</v>
      </c>
    </row>
    <row r="9" spans="1:19" x14ac:dyDescent="0.3">
      <c r="A9">
        <v>3</v>
      </c>
      <c r="B9" t="s">
        <v>13</v>
      </c>
      <c r="C9">
        <v>17.3</v>
      </c>
      <c r="D9">
        <v>79.61</v>
      </c>
      <c r="E9">
        <v>58.55</v>
      </c>
      <c r="F9">
        <f t="shared" si="1"/>
        <v>21.060000000000002</v>
      </c>
      <c r="G9">
        <v>2006</v>
      </c>
      <c r="H9">
        <v>3.13</v>
      </c>
      <c r="I9">
        <v>3.04</v>
      </c>
      <c r="J9" s="4">
        <f t="shared" si="2"/>
        <v>3.085</v>
      </c>
      <c r="K9">
        <v>922</v>
      </c>
      <c r="L9">
        <v>953</v>
      </c>
      <c r="M9">
        <v>825</v>
      </c>
      <c r="N9" s="4">
        <f t="shared" si="3"/>
        <v>5.3418663119999996</v>
      </c>
      <c r="O9" s="4">
        <f t="shared" si="4"/>
        <v>5.5698321279999998</v>
      </c>
      <c r="P9" s="4">
        <f t="shared" si="5"/>
        <v>4.6488168319999996</v>
      </c>
      <c r="R9" s="4">
        <f t="shared" si="6"/>
        <v>99.34269170568507</v>
      </c>
      <c r="S9" s="4">
        <f t="shared" si="7"/>
        <v>14.792058128028685</v>
      </c>
    </row>
    <row r="10" spans="1:19" x14ac:dyDescent="0.3">
      <c r="A10">
        <v>3</v>
      </c>
      <c r="B10" t="s">
        <v>14</v>
      </c>
      <c r="C10">
        <v>16.7</v>
      </c>
      <c r="D10">
        <v>79.430000000000007</v>
      </c>
      <c r="E10">
        <v>56.6</v>
      </c>
      <c r="F10">
        <f t="shared" si="1"/>
        <v>22.830000000000005</v>
      </c>
      <c r="G10">
        <v>2006</v>
      </c>
      <c r="H10">
        <v>3.13</v>
      </c>
      <c r="I10">
        <v>3.04</v>
      </c>
      <c r="J10" s="4">
        <f t="shared" si="2"/>
        <v>3.085</v>
      </c>
      <c r="K10">
        <v>922</v>
      </c>
      <c r="L10">
        <v>953</v>
      </c>
      <c r="M10">
        <v>833</v>
      </c>
      <c r="N10" s="4">
        <f t="shared" si="3"/>
        <v>5.3418663119999996</v>
      </c>
      <c r="O10" s="4">
        <f t="shared" si="4"/>
        <v>5.5698321279999998</v>
      </c>
      <c r="P10" s="4">
        <f t="shared" si="5"/>
        <v>4.7048135679999996</v>
      </c>
      <c r="R10" s="4">
        <f t="shared" si="6"/>
        <v>111.56118012802224</v>
      </c>
      <c r="S10" s="4">
        <f t="shared" si="7"/>
        <v>13.765696626051549</v>
      </c>
    </row>
    <row r="11" spans="1:19" x14ac:dyDescent="0.3">
      <c r="A11">
        <v>5</v>
      </c>
      <c r="B11" t="s">
        <v>11</v>
      </c>
      <c r="C11">
        <v>16.8</v>
      </c>
      <c r="D11">
        <v>24.04</v>
      </c>
      <c r="E11">
        <v>11.78</v>
      </c>
      <c r="F11">
        <f t="shared" si="1"/>
        <v>12.26</v>
      </c>
      <c r="G11">
        <v>2006</v>
      </c>
      <c r="H11">
        <v>3.13</v>
      </c>
      <c r="I11">
        <v>3.04</v>
      </c>
      <c r="J11" s="4">
        <f t="shared" si="2"/>
        <v>3.085</v>
      </c>
      <c r="K11">
        <v>922</v>
      </c>
      <c r="L11">
        <v>953</v>
      </c>
      <c r="M11">
        <v>493</v>
      </c>
      <c r="N11" s="4">
        <f t="shared" si="3"/>
        <v>5.3418663119999996</v>
      </c>
      <c r="O11" s="4">
        <f t="shared" si="4"/>
        <v>5.5698321279999998</v>
      </c>
      <c r="P11" s="4">
        <f t="shared" si="5"/>
        <v>2.5091724479999997</v>
      </c>
      <c r="R11" s="4">
        <f t="shared" si="6"/>
        <v>59.553165065211608</v>
      </c>
      <c r="S11" s="4">
        <f t="shared" si="7"/>
        <v>54.009497938434592</v>
      </c>
    </row>
    <row r="12" spans="1:19" x14ac:dyDescent="0.3">
      <c r="A12">
        <v>5</v>
      </c>
      <c r="B12" t="s">
        <v>12</v>
      </c>
      <c r="C12">
        <v>16.600000000000001</v>
      </c>
      <c r="D12">
        <v>24.82</v>
      </c>
      <c r="E12">
        <v>11.7</v>
      </c>
      <c r="F12">
        <f t="shared" si="1"/>
        <v>13.120000000000001</v>
      </c>
      <c r="G12">
        <v>2006</v>
      </c>
      <c r="H12">
        <v>3.13</v>
      </c>
      <c r="I12">
        <v>3.04</v>
      </c>
      <c r="J12" s="4">
        <f t="shared" si="2"/>
        <v>3.085</v>
      </c>
      <c r="K12">
        <v>922</v>
      </c>
      <c r="L12">
        <v>953</v>
      </c>
      <c r="M12">
        <v>539</v>
      </c>
      <c r="N12" s="4">
        <f t="shared" si="3"/>
        <v>5.3418663119999996</v>
      </c>
      <c r="O12" s="4">
        <f t="shared" si="4"/>
        <v>5.5698321279999998</v>
      </c>
      <c r="P12" s="4">
        <f t="shared" si="5"/>
        <v>2.7841586079999998</v>
      </c>
      <c r="R12" s="4">
        <f t="shared" si="6"/>
        <v>64.498469068838247</v>
      </c>
      <c r="S12" s="4">
        <f t="shared" si="7"/>
        <v>48.969289734147011</v>
      </c>
    </row>
    <row r="13" spans="1:19" x14ac:dyDescent="0.3">
      <c r="A13">
        <v>5</v>
      </c>
      <c r="B13" t="s">
        <v>13</v>
      </c>
      <c r="C13">
        <v>17</v>
      </c>
      <c r="D13">
        <v>22.55</v>
      </c>
      <c r="E13">
        <v>11.8</v>
      </c>
      <c r="F13">
        <f t="shared" si="1"/>
        <v>10.75</v>
      </c>
      <c r="G13">
        <v>2006</v>
      </c>
      <c r="H13">
        <v>3.13</v>
      </c>
      <c r="I13">
        <v>3.04</v>
      </c>
      <c r="J13" s="4">
        <f t="shared" si="2"/>
        <v>3.085</v>
      </c>
      <c r="K13">
        <v>922</v>
      </c>
      <c r="L13">
        <v>953</v>
      </c>
      <c r="M13">
        <v>478</v>
      </c>
      <c r="N13" s="4">
        <f t="shared" si="3"/>
        <v>5.3418663119999996</v>
      </c>
      <c r="O13" s="4">
        <f t="shared" si="4"/>
        <v>5.5698321279999998</v>
      </c>
      <c r="P13" s="4">
        <f t="shared" si="5"/>
        <v>2.4209963279999998</v>
      </c>
      <c r="R13" s="4">
        <f t="shared" si="6"/>
        <v>51.603980475852687</v>
      </c>
      <c r="S13" s="4">
        <f t="shared" si="7"/>
        <v>55.625673834146028</v>
      </c>
    </row>
    <row r="14" spans="1:19" x14ac:dyDescent="0.3">
      <c r="A14">
        <v>5</v>
      </c>
      <c r="B14" t="s">
        <v>14</v>
      </c>
      <c r="C14">
        <v>17</v>
      </c>
      <c r="D14">
        <v>25.16</v>
      </c>
      <c r="E14">
        <v>11.81</v>
      </c>
      <c r="F14">
        <f t="shared" si="1"/>
        <v>13.35</v>
      </c>
      <c r="G14">
        <v>2006</v>
      </c>
      <c r="H14">
        <v>3.13</v>
      </c>
      <c r="I14">
        <v>3.04</v>
      </c>
      <c r="J14" s="4">
        <f t="shared" si="2"/>
        <v>3.085</v>
      </c>
      <c r="K14">
        <v>922</v>
      </c>
      <c r="L14">
        <v>953</v>
      </c>
      <c r="M14">
        <v>511</v>
      </c>
      <c r="N14" s="4">
        <f t="shared" si="3"/>
        <v>5.3418663119999996</v>
      </c>
      <c r="O14" s="4">
        <f t="shared" si="4"/>
        <v>5.5698321279999998</v>
      </c>
      <c r="P14" s="4">
        <f t="shared" si="5"/>
        <v>2.6159531999999999</v>
      </c>
      <c r="R14" s="4">
        <f t="shared" si="6"/>
        <v>64.084943195593794</v>
      </c>
      <c r="S14" s="4">
        <f t="shared" si="7"/>
        <v>52.052318630609072</v>
      </c>
    </row>
    <row r="15" spans="1:19" x14ac:dyDescent="0.3">
      <c r="A15">
        <v>6</v>
      </c>
      <c r="B15" t="s">
        <v>11</v>
      </c>
      <c r="C15">
        <v>17.5</v>
      </c>
      <c r="D15">
        <v>25.51</v>
      </c>
      <c r="E15">
        <v>11.77</v>
      </c>
      <c r="F15">
        <f t="shared" si="1"/>
        <v>13.740000000000002</v>
      </c>
      <c r="G15">
        <v>2006</v>
      </c>
      <c r="H15">
        <v>3.13</v>
      </c>
      <c r="I15">
        <v>3.04</v>
      </c>
      <c r="J15" s="4">
        <f t="shared" si="2"/>
        <v>3.085</v>
      </c>
      <c r="K15">
        <v>922</v>
      </c>
      <c r="L15">
        <v>953</v>
      </c>
      <c r="M15">
        <v>388</v>
      </c>
      <c r="N15" s="4">
        <f t="shared" si="3"/>
        <v>5.3418663119999996</v>
      </c>
      <c r="O15" s="4">
        <f t="shared" si="4"/>
        <v>5.5698321279999998</v>
      </c>
      <c r="P15" s="4">
        <f t="shared" si="5"/>
        <v>1.907362008</v>
      </c>
      <c r="R15" s="4">
        <f t="shared" si="6"/>
        <v>64.072599386310557</v>
      </c>
      <c r="S15" s="4">
        <f t="shared" si="7"/>
        <v>65.040052774772249</v>
      </c>
    </row>
    <row r="16" spans="1:19" x14ac:dyDescent="0.3">
      <c r="A16">
        <v>6</v>
      </c>
      <c r="B16" t="s">
        <v>12</v>
      </c>
      <c r="C16">
        <v>17.3</v>
      </c>
      <c r="D16">
        <v>23.98</v>
      </c>
      <c r="E16">
        <v>11.8</v>
      </c>
      <c r="F16">
        <f t="shared" si="1"/>
        <v>12.18</v>
      </c>
      <c r="G16">
        <v>2006</v>
      </c>
      <c r="H16">
        <v>3.13</v>
      </c>
      <c r="I16">
        <v>3.04</v>
      </c>
      <c r="J16" s="4">
        <f t="shared" si="2"/>
        <v>3.085</v>
      </c>
      <c r="K16">
        <v>922</v>
      </c>
      <c r="L16">
        <v>953</v>
      </c>
      <c r="M16">
        <v>404</v>
      </c>
      <c r="N16" s="4">
        <f t="shared" si="3"/>
        <v>5.3418663119999996</v>
      </c>
      <c r="O16" s="4">
        <f t="shared" si="4"/>
        <v>5.5698321279999998</v>
      </c>
      <c r="P16" s="4">
        <f t="shared" si="5"/>
        <v>1.9967424879999998</v>
      </c>
      <c r="R16" s="4">
        <f t="shared" si="6"/>
        <v>57.45460517451302</v>
      </c>
      <c r="S16" s="4">
        <f t="shared" si="7"/>
        <v>63.401802222092925</v>
      </c>
    </row>
    <row r="17" spans="1:19" x14ac:dyDescent="0.3">
      <c r="A17">
        <v>6</v>
      </c>
      <c r="B17" t="s">
        <v>13</v>
      </c>
      <c r="C17">
        <v>17.399999999999999</v>
      </c>
      <c r="D17">
        <v>23.09</v>
      </c>
      <c r="E17">
        <v>11.72</v>
      </c>
      <c r="F17">
        <f t="shared" si="1"/>
        <v>11.37</v>
      </c>
      <c r="G17">
        <v>2006</v>
      </c>
      <c r="H17">
        <v>3.13</v>
      </c>
      <c r="I17">
        <v>3.04</v>
      </c>
      <c r="J17" s="4">
        <f t="shared" si="2"/>
        <v>3.085</v>
      </c>
      <c r="K17">
        <v>922</v>
      </c>
      <c r="L17">
        <v>953</v>
      </c>
      <c r="M17">
        <v>291</v>
      </c>
      <c r="N17" s="4">
        <f t="shared" si="3"/>
        <v>5.3418663119999996</v>
      </c>
      <c r="O17" s="4">
        <f t="shared" si="4"/>
        <v>5.5698321279999998</v>
      </c>
      <c r="P17" s="4">
        <f t="shared" si="5"/>
        <v>1.3833811999999999</v>
      </c>
      <c r="R17" s="4">
        <f t="shared" si="6"/>
        <v>53.325492575127335</v>
      </c>
      <c r="S17" s="4">
        <f t="shared" si="7"/>
        <v>74.644072000215573</v>
      </c>
    </row>
    <row r="18" spans="1:19" x14ac:dyDescent="0.3">
      <c r="A18">
        <v>6</v>
      </c>
      <c r="B18" t="s">
        <v>14</v>
      </c>
      <c r="C18">
        <v>17.2</v>
      </c>
      <c r="D18">
        <v>23.43</v>
      </c>
      <c r="E18">
        <v>11.73</v>
      </c>
      <c r="F18">
        <f t="shared" si="1"/>
        <v>11.7</v>
      </c>
      <c r="G18">
        <v>2006</v>
      </c>
      <c r="H18">
        <v>3.13</v>
      </c>
      <c r="I18">
        <v>3.04</v>
      </c>
      <c r="J18" s="4">
        <f t="shared" si="2"/>
        <v>3.085</v>
      </c>
      <c r="K18">
        <v>922</v>
      </c>
      <c r="L18">
        <v>953</v>
      </c>
      <c r="M18">
        <v>278</v>
      </c>
      <c r="N18" s="4">
        <f t="shared" si="3"/>
        <v>5.3418663119999996</v>
      </c>
      <c r="O18" s="4">
        <f t="shared" si="4"/>
        <v>5.5698321279999998</v>
      </c>
      <c r="P18" s="4">
        <f t="shared" si="5"/>
        <v>1.3154907279999999</v>
      </c>
      <c r="R18" s="4">
        <f t="shared" si="6"/>
        <v>55.511258608150889</v>
      </c>
      <c r="S18" s="4">
        <f t="shared" si="7"/>
        <v>75.888433221767087</v>
      </c>
    </row>
    <row r="19" spans="1:19" x14ac:dyDescent="0.3">
      <c r="A19">
        <v>7</v>
      </c>
      <c r="B19" t="s">
        <v>11</v>
      </c>
      <c r="C19">
        <v>17.2</v>
      </c>
      <c r="D19">
        <v>25.56</v>
      </c>
      <c r="E19">
        <v>11.79</v>
      </c>
      <c r="F19">
        <f t="shared" si="1"/>
        <v>13.77</v>
      </c>
      <c r="G19">
        <v>2006</v>
      </c>
      <c r="H19">
        <v>3.13</v>
      </c>
      <c r="I19">
        <v>3.04</v>
      </c>
      <c r="J19" s="4">
        <f t="shared" si="2"/>
        <v>3.085</v>
      </c>
      <c r="K19">
        <v>922</v>
      </c>
      <c r="L19">
        <v>953</v>
      </c>
      <c r="M19">
        <v>286</v>
      </c>
      <c r="N19" s="4">
        <f t="shared" si="3"/>
        <v>5.3418663119999996</v>
      </c>
      <c r="O19" s="4">
        <f t="shared" si="4"/>
        <v>5.5698321279999998</v>
      </c>
      <c r="P19" s="4">
        <f t="shared" si="5"/>
        <v>1.3572042</v>
      </c>
      <c r="R19" s="4">
        <f t="shared" si="6"/>
        <v>65.33248128497759</v>
      </c>
      <c r="S19" s="4">
        <f t="shared" si="7"/>
        <v>75.123868984047917</v>
      </c>
    </row>
    <row r="20" spans="1:19" x14ac:dyDescent="0.3">
      <c r="A20">
        <v>7</v>
      </c>
      <c r="B20" t="s">
        <v>12</v>
      </c>
      <c r="C20">
        <v>17.7</v>
      </c>
      <c r="D20">
        <v>22.56</v>
      </c>
      <c r="E20">
        <v>11.71</v>
      </c>
      <c r="F20">
        <f t="shared" si="1"/>
        <v>10.849999999999998</v>
      </c>
      <c r="G20">
        <v>2006</v>
      </c>
      <c r="H20">
        <v>3.13</v>
      </c>
      <c r="I20">
        <v>3.04</v>
      </c>
      <c r="J20" s="4">
        <f t="shared" si="2"/>
        <v>3.085</v>
      </c>
      <c r="K20">
        <v>922</v>
      </c>
      <c r="L20">
        <v>953</v>
      </c>
      <c r="M20">
        <v>183.2</v>
      </c>
      <c r="N20" s="4">
        <f t="shared" si="3"/>
        <v>5.3418663119999996</v>
      </c>
      <c r="O20" s="4">
        <f t="shared" si="4"/>
        <v>5.5698321279999998</v>
      </c>
      <c r="P20" s="4">
        <f t="shared" si="5"/>
        <v>0.8370906428799999</v>
      </c>
      <c r="R20" s="4">
        <f t="shared" si="6"/>
        <v>50.024197602265296</v>
      </c>
      <c r="S20" s="4">
        <f t="shared" si="7"/>
        <v>84.657005552657111</v>
      </c>
    </row>
    <row r="21" spans="1:19" x14ac:dyDescent="0.3">
      <c r="A21">
        <v>7</v>
      </c>
      <c r="B21" t="s">
        <v>13</v>
      </c>
      <c r="C21">
        <v>17.100000000000001</v>
      </c>
      <c r="D21">
        <v>25.06</v>
      </c>
      <c r="E21">
        <v>11.8</v>
      </c>
      <c r="F21">
        <f t="shared" si="1"/>
        <v>13.259999999999998</v>
      </c>
      <c r="G21">
        <v>2006</v>
      </c>
      <c r="H21">
        <v>3.13</v>
      </c>
      <c r="I21">
        <v>3.04</v>
      </c>
      <c r="J21" s="4">
        <f t="shared" si="2"/>
        <v>3.085</v>
      </c>
      <c r="K21">
        <v>922</v>
      </c>
      <c r="L21">
        <v>953</v>
      </c>
      <c r="M21">
        <v>311</v>
      </c>
      <c r="N21" s="4">
        <f t="shared" si="3"/>
        <v>5.3418663119999996</v>
      </c>
      <c r="O21" s="4">
        <f t="shared" si="4"/>
        <v>5.5698321279999998</v>
      </c>
      <c r="P21" s="4">
        <f t="shared" si="5"/>
        <v>1.4889051999999998</v>
      </c>
      <c r="R21" s="4">
        <f t="shared" si="6"/>
        <v>63.28067063166985</v>
      </c>
      <c r="S21" s="4">
        <f t="shared" si="7"/>
        <v>72.709927639825793</v>
      </c>
    </row>
    <row r="22" spans="1:19" x14ac:dyDescent="0.3">
      <c r="A22">
        <v>7</v>
      </c>
      <c r="B22" t="s">
        <v>14</v>
      </c>
      <c r="C22">
        <v>17</v>
      </c>
      <c r="D22">
        <v>22.73</v>
      </c>
      <c r="E22">
        <v>11.7</v>
      </c>
      <c r="F22">
        <f t="shared" si="1"/>
        <v>11.030000000000001</v>
      </c>
      <c r="G22">
        <v>2006</v>
      </c>
      <c r="H22">
        <v>3.13</v>
      </c>
      <c r="I22">
        <v>3.04</v>
      </c>
      <c r="J22" s="4">
        <f t="shared" si="2"/>
        <v>3.085</v>
      </c>
      <c r="K22">
        <v>922</v>
      </c>
      <c r="L22">
        <v>953</v>
      </c>
      <c r="M22">
        <v>135.30000000000001</v>
      </c>
      <c r="N22" s="4">
        <f t="shared" si="3"/>
        <v>5.3418663119999996</v>
      </c>
      <c r="O22" s="4">
        <f t="shared" si="4"/>
        <v>5.5698321279999998</v>
      </c>
      <c r="P22" s="4">
        <f t="shared" si="5"/>
        <v>0.60652265167999997</v>
      </c>
      <c r="R22" s="4">
        <f t="shared" si="6"/>
        <v>52.948084153363283</v>
      </c>
      <c r="S22" s="4">
        <f t="shared" si="7"/>
        <v>88.883075260646592</v>
      </c>
    </row>
    <row r="23" spans="1:19" x14ac:dyDescent="0.3">
      <c r="A23">
        <v>8</v>
      </c>
      <c r="B23" t="s">
        <v>11</v>
      </c>
      <c r="C23">
        <v>16.600000000000001</v>
      </c>
      <c r="D23">
        <v>34.229999999999997</v>
      </c>
      <c r="E23">
        <v>11.8</v>
      </c>
      <c r="F23">
        <f t="shared" si="1"/>
        <v>22.429999999999996</v>
      </c>
      <c r="G23">
        <v>5850</v>
      </c>
      <c r="H23">
        <v>3.08</v>
      </c>
      <c r="I23">
        <v>2.73</v>
      </c>
      <c r="J23" s="4">
        <f t="shared" si="2"/>
        <v>2.9050000000000002</v>
      </c>
      <c r="K23">
        <v>886</v>
      </c>
      <c r="L23">
        <v>900</v>
      </c>
      <c r="M23">
        <v>63.5</v>
      </c>
      <c r="N23" s="4">
        <f t="shared" si="3"/>
        <v>5.0810681999999998</v>
      </c>
      <c r="O23" s="4">
        <f t="shared" si="4"/>
        <v>5.1819870319999994</v>
      </c>
      <c r="P23" s="4">
        <f t="shared" si="5"/>
        <v>0.2749375</v>
      </c>
      <c r="R23" s="4">
        <f t="shared" ref="R23:R38" si="8">F23/1000/PI()/0.0007/C23*100/G23*60*60</f>
        <v>37.811151844842698</v>
      </c>
      <c r="S23" s="4">
        <f t="shared" ref="S23:S38" si="9">(1-2*P23/(N23+O23))*100</f>
        <v>94.642189995377777</v>
      </c>
    </row>
    <row r="24" spans="1:19" x14ac:dyDescent="0.3">
      <c r="A24">
        <v>8</v>
      </c>
      <c r="B24" t="s">
        <v>12</v>
      </c>
      <c r="C24">
        <v>16.100000000000001</v>
      </c>
      <c r="D24">
        <v>36.299999999999997</v>
      </c>
      <c r="E24">
        <v>11.75</v>
      </c>
      <c r="F24">
        <f t="shared" si="1"/>
        <v>24.549999999999997</v>
      </c>
      <c r="G24">
        <v>5850</v>
      </c>
      <c r="H24">
        <v>3.08</v>
      </c>
      <c r="I24">
        <v>2.73</v>
      </c>
      <c r="J24" s="4">
        <f t="shared" si="2"/>
        <v>2.9050000000000002</v>
      </c>
      <c r="K24">
        <v>886</v>
      </c>
      <c r="L24">
        <v>900</v>
      </c>
      <c r="M24">
        <v>55.2</v>
      </c>
      <c r="N24" s="4">
        <f t="shared" si="3"/>
        <v>5.0810681999999998</v>
      </c>
      <c r="O24" s="4">
        <f t="shared" si="4"/>
        <v>5.1819870319999994</v>
      </c>
      <c r="P24" s="4">
        <f t="shared" si="5"/>
        <v>0.23769162848</v>
      </c>
      <c r="R24" s="4">
        <f t="shared" si="8"/>
        <v>42.670166982797404</v>
      </c>
      <c r="S24" s="4">
        <f t="shared" si="9"/>
        <v>95.368014239290417</v>
      </c>
    </row>
    <row r="25" spans="1:19" x14ac:dyDescent="0.3">
      <c r="A25">
        <v>8</v>
      </c>
      <c r="B25" t="s">
        <v>13</v>
      </c>
      <c r="C25">
        <v>17.3</v>
      </c>
      <c r="D25">
        <v>38.83</v>
      </c>
      <c r="E25">
        <v>11.78</v>
      </c>
      <c r="F25">
        <f t="shared" si="1"/>
        <v>27.049999999999997</v>
      </c>
      <c r="G25">
        <v>5850</v>
      </c>
      <c r="H25">
        <v>3.08</v>
      </c>
      <c r="I25">
        <v>2.73</v>
      </c>
      <c r="J25" s="4">
        <f t="shared" si="2"/>
        <v>2.9050000000000002</v>
      </c>
      <c r="K25">
        <v>886</v>
      </c>
      <c r="L25">
        <v>900</v>
      </c>
      <c r="M25">
        <v>134.5</v>
      </c>
      <c r="N25" s="4">
        <f t="shared" si="3"/>
        <v>5.0810681999999998</v>
      </c>
      <c r="O25" s="4">
        <f t="shared" si="4"/>
        <v>5.1819870319999994</v>
      </c>
      <c r="P25" s="4">
        <f t="shared" si="5"/>
        <v>0.60273541199999991</v>
      </c>
      <c r="R25" s="4">
        <f t="shared" si="8"/>
        <v>43.754214171487199</v>
      </c>
      <c r="S25" s="4">
        <f t="shared" si="9"/>
        <v>88.254269350111585</v>
      </c>
    </row>
    <row r="26" spans="1:19" x14ac:dyDescent="0.3">
      <c r="A26">
        <v>8</v>
      </c>
      <c r="B26" t="s">
        <v>14</v>
      </c>
      <c r="C26">
        <v>16.899999999999999</v>
      </c>
      <c r="D26">
        <v>41.56</v>
      </c>
      <c r="E26">
        <v>11.76</v>
      </c>
      <c r="F26">
        <f t="shared" si="1"/>
        <v>29.800000000000004</v>
      </c>
      <c r="G26">
        <v>5850</v>
      </c>
      <c r="H26">
        <v>3.08</v>
      </c>
      <c r="I26">
        <v>2.73</v>
      </c>
      <c r="J26" s="4">
        <f t="shared" si="2"/>
        <v>2.9050000000000002</v>
      </c>
      <c r="K26">
        <v>886</v>
      </c>
      <c r="L26">
        <v>900</v>
      </c>
      <c r="M26">
        <v>181.3</v>
      </c>
      <c r="N26" s="4">
        <f t="shared" si="3"/>
        <v>5.0810681999999998</v>
      </c>
      <c r="O26" s="4">
        <f t="shared" si="4"/>
        <v>5.1819870319999994</v>
      </c>
      <c r="P26" s="4">
        <f t="shared" si="5"/>
        <v>0.82780230288000001</v>
      </c>
      <c r="R26" s="4">
        <f t="shared" si="8"/>
        <v>49.343310271289234</v>
      </c>
      <c r="S26" s="4">
        <f t="shared" si="9"/>
        <v>83.868306577968525</v>
      </c>
    </row>
    <row r="27" spans="1:19" x14ac:dyDescent="0.3">
      <c r="A27">
        <v>9</v>
      </c>
      <c r="B27" t="s">
        <v>11</v>
      </c>
      <c r="C27">
        <v>16.7</v>
      </c>
      <c r="D27">
        <v>37.200000000000003</v>
      </c>
      <c r="E27">
        <v>11.83</v>
      </c>
      <c r="F27">
        <f t="shared" si="1"/>
        <v>25.370000000000005</v>
      </c>
      <c r="G27">
        <v>5850</v>
      </c>
      <c r="H27">
        <v>3.08</v>
      </c>
      <c r="I27">
        <v>2.73</v>
      </c>
      <c r="J27" s="4">
        <f t="shared" si="2"/>
        <v>2.9050000000000002</v>
      </c>
      <c r="K27">
        <v>886</v>
      </c>
      <c r="L27">
        <v>900</v>
      </c>
      <c r="M27">
        <v>126.8</v>
      </c>
      <c r="N27" s="4">
        <f t="shared" si="3"/>
        <v>5.0810681999999998</v>
      </c>
      <c r="O27" s="4">
        <f t="shared" si="4"/>
        <v>5.1819870319999994</v>
      </c>
      <c r="P27" s="4">
        <f t="shared" si="5"/>
        <v>0.56639004447999985</v>
      </c>
      <c r="R27" s="4">
        <f t="shared" si="8"/>
        <v>42.511136737423286</v>
      </c>
      <c r="S27" s="4">
        <f t="shared" si="9"/>
        <v>88.962545135409442</v>
      </c>
    </row>
    <row r="28" spans="1:19" x14ac:dyDescent="0.3">
      <c r="A28">
        <v>9</v>
      </c>
      <c r="B28" t="s">
        <v>12</v>
      </c>
      <c r="C28">
        <v>17</v>
      </c>
      <c r="D28">
        <v>38.03</v>
      </c>
      <c r="E28">
        <v>12.56</v>
      </c>
      <c r="F28">
        <f t="shared" si="1"/>
        <v>25.47</v>
      </c>
      <c r="G28">
        <v>5850</v>
      </c>
      <c r="H28">
        <v>3.08</v>
      </c>
      <c r="I28">
        <v>2.73</v>
      </c>
      <c r="J28" s="4">
        <f t="shared" si="2"/>
        <v>2.9050000000000002</v>
      </c>
      <c r="K28">
        <v>886</v>
      </c>
      <c r="L28">
        <v>900</v>
      </c>
      <c r="M28">
        <v>94.4</v>
      </c>
      <c r="N28" s="4">
        <f t="shared" si="3"/>
        <v>5.0810681999999998</v>
      </c>
      <c r="O28" s="4">
        <f t="shared" si="4"/>
        <v>5.1819870319999994</v>
      </c>
      <c r="P28" s="4">
        <f t="shared" si="5"/>
        <v>0.41557664991999999</v>
      </c>
      <c r="R28" s="4">
        <f t="shared" si="8"/>
        <v>41.925547775571552</v>
      </c>
      <c r="S28" s="4">
        <f t="shared" si="9"/>
        <v>91.901502222764222</v>
      </c>
    </row>
    <row r="29" spans="1:19" x14ac:dyDescent="0.3">
      <c r="A29">
        <v>9</v>
      </c>
      <c r="B29" t="s">
        <v>13</v>
      </c>
      <c r="C29">
        <v>17.100000000000001</v>
      </c>
      <c r="D29">
        <v>40.93</v>
      </c>
      <c r="E29">
        <v>11.8</v>
      </c>
      <c r="F29">
        <f t="shared" si="1"/>
        <v>29.13</v>
      </c>
      <c r="G29">
        <v>5850</v>
      </c>
      <c r="H29">
        <v>3.08</v>
      </c>
      <c r="I29">
        <v>2.73</v>
      </c>
      <c r="J29" s="4">
        <f t="shared" si="2"/>
        <v>2.9050000000000002</v>
      </c>
      <c r="K29">
        <v>886</v>
      </c>
      <c r="L29">
        <v>900</v>
      </c>
      <c r="M29">
        <v>128.19999999999999</v>
      </c>
      <c r="N29" s="4">
        <f t="shared" si="3"/>
        <v>5.0810681999999998</v>
      </c>
      <c r="O29" s="4">
        <f t="shared" si="4"/>
        <v>5.1819870319999994</v>
      </c>
      <c r="P29" s="4">
        <f t="shared" si="5"/>
        <v>0.5729838988799999</v>
      </c>
      <c r="R29" s="4">
        <f t="shared" si="8"/>
        <v>47.669774356577712</v>
      </c>
      <c r="S29" s="4">
        <f t="shared" si="9"/>
        <v>88.834048225845109</v>
      </c>
    </row>
    <row r="30" spans="1:19" x14ac:dyDescent="0.3">
      <c r="A30">
        <v>9</v>
      </c>
      <c r="B30" t="s">
        <v>14</v>
      </c>
      <c r="C30">
        <v>17.5</v>
      </c>
      <c r="D30">
        <v>38.090000000000003</v>
      </c>
      <c r="E30">
        <v>11.7</v>
      </c>
      <c r="F30">
        <f t="shared" si="1"/>
        <v>26.390000000000004</v>
      </c>
      <c r="G30">
        <v>5850</v>
      </c>
      <c r="H30">
        <v>3.08</v>
      </c>
      <c r="I30">
        <v>2.73</v>
      </c>
      <c r="J30" s="4">
        <f t="shared" si="2"/>
        <v>2.9050000000000002</v>
      </c>
      <c r="K30">
        <v>886</v>
      </c>
      <c r="L30">
        <v>900</v>
      </c>
      <c r="M30">
        <v>123.2</v>
      </c>
      <c r="N30" s="4">
        <f t="shared" si="3"/>
        <v>5.0810681999999998</v>
      </c>
      <c r="O30" s="4">
        <f t="shared" si="4"/>
        <v>5.1819870319999994</v>
      </c>
      <c r="P30" s="4">
        <f t="shared" si="5"/>
        <v>0.54946379487999997</v>
      </c>
      <c r="R30" s="4">
        <f t="shared" si="8"/>
        <v>42.198796339793972</v>
      </c>
      <c r="S30" s="4">
        <f t="shared" si="9"/>
        <v>89.292393298892463</v>
      </c>
    </row>
    <row r="31" spans="1:19" x14ac:dyDescent="0.3">
      <c r="A31">
        <v>10</v>
      </c>
      <c r="B31" t="s">
        <v>11</v>
      </c>
      <c r="C31">
        <v>16.899999999999999</v>
      </c>
      <c r="D31">
        <v>30.85</v>
      </c>
      <c r="E31">
        <v>11.73</v>
      </c>
      <c r="F31">
        <f t="shared" si="1"/>
        <v>19.12</v>
      </c>
      <c r="G31">
        <v>5850</v>
      </c>
      <c r="H31">
        <v>3.08</v>
      </c>
      <c r="I31">
        <v>2.73</v>
      </c>
      <c r="J31" s="4">
        <f t="shared" si="2"/>
        <v>2.9050000000000002</v>
      </c>
      <c r="K31">
        <v>886</v>
      </c>
      <c r="L31">
        <v>900</v>
      </c>
      <c r="M31">
        <v>73.099999999999994</v>
      </c>
      <c r="N31" s="4">
        <f t="shared" si="3"/>
        <v>5.0810681999999998</v>
      </c>
      <c r="O31" s="4">
        <f t="shared" si="4"/>
        <v>5.1819870319999994</v>
      </c>
      <c r="P31" s="4">
        <f t="shared" si="5"/>
        <v>0.31829750511999999</v>
      </c>
      <c r="R31" s="4">
        <f t="shared" si="8"/>
        <v>31.659197731109071</v>
      </c>
      <c r="S31" s="4">
        <f t="shared" si="9"/>
        <v>93.797217340747522</v>
      </c>
    </row>
    <row r="32" spans="1:19" x14ac:dyDescent="0.3">
      <c r="A32">
        <v>10</v>
      </c>
      <c r="B32" t="s">
        <v>12</v>
      </c>
      <c r="C32">
        <v>17</v>
      </c>
      <c r="D32">
        <v>37.54</v>
      </c>
      <c r="E32">
        <v>12.34</v>
      </c>
      <c r="F32">
        <f t="shared" si="1"/>
        <v>25.2</v>
      </c>
      <c r="G32">
        <v>5850</v>
      </c>
      <c r="H32">
        <v>3.08</v>
      </c>
      <c r="I32">
        <v>2.73</v>
      </c>
      <c r="J32" s="4">
        <f t="shared" si="2"/>
        <v>2.9050000000000002</v>
      </c>
      <c r="K32">
        <v>886</v>
      </c>
      <c r="L32">
        <v>900</v>
      </c>
      <c r="M32">
        <v>195.6</v>
      </c>
      <c r="N32" s="4">
        <f t="shared" si="3"/>
        <v>5.0810681999999998</v>
      </c>
      <c r="O32" s="4">
        <f t="shared" si="4"/>
        <v>5.1819870319999994</v>
      </c>
      <c r="P32" s="4">
        <f t="shared" si="5"/>
        <v>0.89799866911999993</v>
      </c>
      <c r="R32" s="4">
        <f t="shared" si="8"/>
        <v>41.481107339788103</v>
      </c>
      <c r="S32" s="4">
        <f t="shared" si="9"/>
        <v>82.500363706120211</v>
      </c>
    </row>
    <row r="33" spans="1:19" x14ac:dyDescent="0.3">
      <c r="A33">
        <v>10</v>
      </c>
      <c r="B33" t="s">
        <v>13</v>
      </c>
      <c r="C33">
        <v>16.3</v>
      </c>
      <c r="D33">
        <v>35.83</v>
      </c>
      <c r="E33">
        <v>11.75</v>
      </c>
      <c r="F33">
        <f t="shared" si="1"/>
        <v>24.08</v>
      </c>
      <c r="G33">
        <v>5850</v>
      </c>
      <c r="H33">
        <v>3.08</v>
      </c>
      <c r="I33">
        <v>2.73</v>
      </c>
      <c r="J33" s="4">
        <f t="shared" si="2"/>
        <v>2.9050000000000002</v>
      </c>
      <c r="K33">
        <v>886</v>
      </c>
      <c r="L33">
        <v>900</v>
      </c>
      <c r="M33">
        <v>133.30000000000001</v>
      </c>
      <c r="N33" s="4">
        <f t="shared" si="3"/>
        <v>5.0810681999999998</v>
      </c>
      <c r="O33" s="4">
        <f t="shared" si="4"/>
        <v>5.1819870319999994</v>
      </c>
      <c r="P33" s="4">
        <f t="shared" si="5"/>
        <v>0.59705846927999995</v>
      </c>
      <c r="R33" s="4">
        <f t="shared" si="8"/>
        <v>41.339726605841989</v>
      </c>
      <c r="S33" s="4">
        <f t="shared" si="9"/>
        <v>88.364898058457612</v>
      </c>
    </row>
    <row r="34" spans="1:19" x14ac:dyDescent="0.3">
      <c r="A34">
        <v>10</v>
      </c>
      <c r="B34" t="s">
        <v>14</v>
      </c>
      <c r="C34">
        <v>17</v>
      </c>
      <c r="D34">
        <v>37.090000000000003</v>
      </c>
      <c r="E34">
        <v>11.72</v>
      </c>
      <c r="F34">
        <f t="shared" si="1"/>
        <v>25.370000000000005</v>
      </c>
      <c r="G34">
        <v>5850</v>
      </c>
      <c r="H34">
        <v>3.08</v>
      </c>
      <c r="I34">
        <v>2.73</v>
      </c>
      <c r="J34" s="4">
        <f t="shared" si="2"/>
        <v>2.9050000000000002</v>
      </c>
      <c r="K34">
        <v>886</v>
      </c>
      <c r="L34">
        <v>900</v>
      </c>
      <c r="M34">
        <v>104.2</v>
      </c>
      <c r="N34" s="4">
        <f t="shared" si="3"/>
        <v>5.0810681999999998</v>
      </c>
      <c r="O34" s="4">
        <f t="shared" si="4"/>
        <v>5.1819870319999994</v>
      </c>
      <c r="P34" s="4">
        <f t="shared" si="5"/>
        <v>0.46083159167999999</v>
      </c>
      <c r="R34" s="4">
        <f t="shared" si="8"/>
        <v>41.760940206762868</v>
      </c>
      <c r="S34" s="4">
        <f t="shared" si="9"/>
        <v>91.01960222832794</v>
      </c>
    </row>
    <row r="35" spans="1:19" x14ac:dyDescent="0.3">
      <c r="A35">
        <v>11</v>
      </c>
      <c r="B35" t="s">
        <v>11</v>
      </c>
      <c r="C35">
        <v>16.899999999999999</v>
      </c>
      <c r="D35">
        <v>33.6</v>
      </c>
      <c r="E35">
        <v>11.75</v>
      </c>
      <c r="F35">
        <f t="shared" si="1"/>
        <v>21.85</v>
      </c>
      <c r="G35">
        <v>5850</v>
      </c>
      <c r="H35">
        <v>3.08</v>
      </c>
      <c r="I35">
        <v>2.73</v>
      </c>
      <c r="J35" s="4">
        <f t="shared" si="2"/>
        <v>2.9050000000000002</v>
      </c>
      <c r="K35">
        <v>886</v>
      </c>
      <c r="L35">
        <v>900</v>
      </c>
      <c r="M35">
        <v>77.7</v>
      </c>
      <c r="N35" s="4">
        <f t="shared" si="3"/>
        <v>5.0810681999999998</v>
      </c>
      <c r="O35" s="4">
        <f t="shared" si="4"/>
        <v>5.1819870319999994</v>
      </c>
      <c r="P35" s="4">
        <f t="shared" si="5"/>
        <v>0.33918077648</v>
      </c>
      <c r="R35" s="4">
        <f t="shared" si="8"/>
        <v>36.179574813009047</v>
      </c>
      <c r="S35" s="4">
        <f t="shared" si="9"/>
        <v>93.390257212638957</v>
      </c>
    </row>
    <row r="36" spans="1:19" x14ac:dyDescent="0.3">
      <c r="A36">
        <v>11</v>
      </c>
      <c r="B36" t="s">
        <v>12</v>
      </c>
      <c r="C36">
        <v>17.100000000000001</v>
      </c>
      <c r="D36">
        <v>32.159999999999997</v>
      </c>
      <c r="E36">
        <v>11.84</v>
      </c>
      <c r="F36">
        <f t="shared" si="1"/>
        <v>20.319999999999997</v>
      </c>
      <c r="G36">
        <v>5850</v>
      </c>
      <c r="H36">
        <v>3.08</v>
      </c>
      <c r="I36">
        <v>2.73</v>
      </c>
      <c r="J36" s="4">
        <f t="shared" si="2"/>
        <v>2.9050000000000002</v>
      </c>
      <c r="K36">
        <v>886</v>
      </c>
      <c r="L36">
        <v>900</v>
      </c>
      <c r="M36">
        <v>160</v>
      </c>
      <c r="N36" s="4">
        <f t="shared" si="3"/>
        <v>5.0810681999999998</v>
      </c>
      <c r="O36" s="4">
        <f t="shared" si="4"/>
        <v>5.1819870319999994</v>
      </c>
      <c r="P36" s="4">
        <f t="shared" si="5"/>
        <v>0.72448159199999995</v>
      </c>
      <c r="R36" s="4">
        <f t="shared" si="8"/>
        <v>33.252654134076863</v>
      </c>
      <c r="S36" s="4">
        <f t="shared" si="9"/>
        <v>85.881755956236489</v>
      </c>
    </row>
    <row r="37" spans="1:19" x14ac:dyDescent="0.3">
      <c r="A37">
        <v>11</v>
      </c>
      <c r="B37" t="s">
        <v>13</v>
      </c>
      <c r="C37">
        <v>17.2</v>
      </c>
      <c r="D37">
        <v>30.26</v>
      </c>
      <c r="E37">
        <v>11.79</v>
      </c>
      <c r="F37">
        <f t="shared" si="1"/>
        <v>18.470000000000002</v>
      </c>
      <c r="G37">
        <v>5850</v>
      </c>
      <c r="H37">
        <v>3.08</v>
      </c>
      <c r="I37">
        <v>2.73</v>
      </c>
      <c r="J37" s="4">
        <f t="shared" si="2"/>
        <v>2.9050000000000002</v>
      </c>
      <c r="K37">
        <v>886</v>
      </c>
      <c r="L37">
        <v>900</v>
      </c>
      <c r="M37">
        <v>87.5</v>
      </c>
      <c r="N37" s="4">
        <f t="shared" si="3"/>
        <v>5.0810681999999998</v>
      </c>
      <c r="O37" s="4">
        <f t="shared" si="4"/>
        <v>5.1819870319999994</v>
      </c>
      <c r="P37" s="4">
        <f t="shared" si="5"/>
        <v>0.38390153199999999</v>
      </c>
      <c r="R37" s="4">
        <f t="shared" si="8"/>
        <v>30.049494494324641</v>
      </c>
      <c r="S37" s="4">
        <f t="shared" si="9"/>
        <v>92.518767105471625</v>
      </c>
    </row>
    <row r="38" spans="1:19" x14ac:dyDescent="0.3">
      <c r="A38">
        <v>11</v>
      </c>
      <c r="B38" t="s">
        <v>14</v>
      </c>
      <c r="C38">
        <v>16.7</v>
      </c>
      <c r="D38">
        <v>26.86</v>
      </c>
      <c r="E38">
        <v>11.78</v>
      </c>
      <c r="F38">
        <f t="shared" si="1"/>
        <v>15.08</v>
      </c>
      <c r="G38">
        <v>5850</v>
      </c>
      <c r="H38">
        <v>3.08</v>
      </c>
      <c r="I38">
        <v>2.73</v>
      </c>
      <c r="J38" s="4">
        <f t="shared" si="2"/>
        <v>2.9050000000000002</v>
      </c>
      <c r="K38">
        <v>886</v>
      </c>
      <c r="L38">
        <v>900</v>
      </c>
      <c r="M38">
        <v>54.8</v>
      </c>
      <c r="N38" s="4">
        <f t="shared" si="3"/>
        <v>5.0810681999999998</v>
      </c>
      <c r="O38" s="4">
        <f t="shared" si="4"/>
        <v>5.1819870319999994</v>
      </c>
      <c r="P38" s="4">
        <f t="shared" si="5"/>
        <v>0.23590232607999995</v>
      </c>
      <c r="R38" s="4">
        <f t="shared" si="8"/>
        <v>25.268740323229917</v>
      </c>
      <c r="S38" s="4">
        <f t="shared" si="9"/>
        <v>95.402883045109974</v>
      </c>
    </row>
    <row r="40" spans="1:19" x14ac:dyDescent="0.3">
      <c r="A40" s="2" t="s">
        <v>43</v>
      </c>
    </row>
    <row r="42" spans="1:19" x14ac:dyDescent="0.3">
      <c r="A42" t="s">
        <v>1</v>
      </c>
      <c r="B42" t="s">
        <v>34</v>
      </c>
      <c r="C42" t="s">
        <v>44</v>
      </c>
    </row>
    <row r="43" spans="1:19" x14ac:dyDescent="0.3">
      <c r="A43">
        <v>3</v>
      </c>
      <c r="B43" s="4">
        <f>AVERAGE(S7:S10)</f>
        <v>14.471290245810708</v>
      </c>
      <c r="C43" s="4">
        <f>_xlfn.CONFIDENCE.T(0.05,_xlfn.STDEV.S(S7:S10),4)</f>
        <v>0.90492216229749889</v>
      </c>
    </row>
    <row r="44" spans="1:19" x14ac:dyDescent="0.3">
      <c r="A44">
        <v>5</v>
      </c>
      <c r="B44" s="4">
        <f>AVERAGE(S11:S14)</f>
        <v>52.664195034334178</v>
      </c>
      <c r="C44" s="4">
        <f>_xlfn.CONFIDENCE.T(0.05,_xlfn.STDEV.S(S11:S14),4)</f>
        <v>4.5572100029233562</v>
      </c>
    </row>
    <row r="45" spans="1:19" x14ac:dyDescent="0.3">
      <c r="A45">
        <v>6</v>
      </c>
      <c r="B45" s="4">
        <f>AVERAGE(S15:S18)</f>
        <v>69.743590054711959</v>
      </c>
      <c r="C45" s="4">
        <f>_xlfn.CONFIDENCE.T(0.05,_xlfn.STDEV.S(S15:S18),4)</f>
        <v>10.234890997886847</v>
      </c>
    </row>
    <row r="46" spans="1:19" x14ac:dyDescent="0.3">
      <c r="A46">
        <v>7</v>
      </c>
      <c r="B46" s="4">
        <f>AVERAGE(S19:S22)</f>
        <v>80.343469359294346</v>
      </c>
      <c r="C46" s="4">
        <f>_xlfn.CONFIDENCE.T(0.05,_xlfn.STDEV.S(S19:S22),4)</f>
        <v>12.224027536909878</v>
      </c>
    </row>
    <row r="47" spans="1:19" x14ac:dyDescent="0.3">
      <c r="A47">
        <v>8</v>
      </c>
      <c r="B47" s="4">
        <f>AVERAGE(S23:S26)</f>
        <v>90.533195040687076</v>
      </c>
      <c r="C47" s="4">
        <f>_xlfn.CONFIDENCE.T(0.05,_xlfn.STDEV.S(S23:S26),4)</f>
        <v>8.7093636915489938</v>
      </c>
    </row>
    <row r="48" spans="1:19" x14ac:dyDescent="0.3">
      <c r="A48">
        <v>9</v>
      </c>
      <c r="B48" s="4">
        <f>AVERAGE(S27:S30)</f>
        <v>89.747622220727806</v>
      </c>
      <c r="C48" s="4">
        <f>_xlfn.CONFIDENCE.T(0.05,_xlfn.STDEV.S(S27:S30),4)</f>
        <v>2.3054248002503015</v>
      </c>
    </row>
    <row r="49" spans="1:19" x14ac:dyDescent="0.3">
      <c r="A49">
        <v>10</v>
      </c>
      <c r="B49" s="4">
        <f>AVERAGE(S31:S34)</f>
        <v>88.920520333413322</v>
      </c>
      <c r="C49" s="4">
        <f>_xlfn.CONFIDENCE.T(0.05,_xlfn.STDEV.S(S31:S34),4)</f>
        <v>7.6706994385760732</v>
      </c>
    </row>
    <row r="50" spans="1:19" x14ac:dyDescent="0.3">
      <c r="A50">
        <v>11</v>
      </c>
      <c r="B50" s="4">
        <f>AVERAGE(S35:S38)</f>
        <v>91.798415829864268</v>
      </c>
      <c r="C50" s="4">
        <f>_xlfn.CONFIDENCE.T(0.05,_xlfn.STDEV.S(S35:S38),4)</f>
        <v>6.5641193934506719</v>
      </c>
    </row>
    <row r="52" spans="1:19" x14ac:dyDescent="0.3">
      <c r="A52" s="1" t="s">
        <v>15</v>
      </c>
    </row>
    <row r="54" spans="1:19" x14ac:dyDescent="0.3">
      <c r="A54" s="2" t="s">
        <v>16</v>
      </c>
    </row>
    <row r="56" spans="1:19" x14ac:dyDescent="0.3">
      <c r="K56" s="7" t="s">
        <v>38</v>
      </c>
      <c r="L56" s="7"/>
      <c r="M56" s="7"/>
      <c r="N56" s="7" t="s">
        <v>39</v>
      </c>
      <c r="O56" s="7"/>
      <c r="P56" s="7"/>
    </row>
    <row r="57" spans="1:19" x14ac:dyDescent="0.3">
      <c r="A57" t="s">
        <v>1</v>
      </c>
      <c r="B57" t="s">
        <v>2</v>
      </c>
      <c r="C57" t="s">
        <v>3</v>
      </c>
      <c r="D57" t="s">
        <v>6</v>
      </c>
      <c r="E57" t="s">
        <v>5</v>
      </c>
      <c r="F57" t="s">
        <v>4</v>
      </c>
      <c r="G57" t="s">
        <v>7</v>
      </c>
      <c r="H57" t="s">
        <v>10</v>
      </c>
      <c r="I57" t="s">
        <v>9</v>
      </c>
      <c r="J57" t="s">
        <v>8</v>
      </c>
      <c r="K57" t="s">
        <v>40</v>
      </c>
      <c r="L57" t="s">
        <v>41</v>
      </c>
      <c r="M57" t="s">
        <v>42</v>
      </c>
      <c r="N57" t="s">
        <v>40</v>
      </c>
      <c r="O57" t="s">
        <v>41</v>
      </c>
      <c r="P57" t="s">
        <v>42</v>
      </c>
      <c r="R57" t="s">
        <v>23</v>
      </c>
      <c r="S57" t="s">
        <v>34</v>
      </c>
    </row>
    <row r="58" spans="1:19" x14ac:dyDescent="0.3">
      <c r="A58">
        <v>4</v>
      </c>
      <c r="B58" t="s">
        <v>11</v>
      </c>
      <c r="C58">
        <v>17.100000000000001</v>
      </c>
      <c r="D58">
        <v>148.13</v>
      </c>
      <c r="E58">
        <v>58.53</v>
      </c>
      <c r="F58">
        <f>D58-E58</f>
        <v>89.6</v>
      </c>
      <c r="G58">
        <v>9549</v>
      </c>
      <c r="H58">
        <v>5.0999999999999996</v>
      </c>
      <c r="I58">
        <v>5.03</v>
      </c>
      <c r="J58" s="4">
        <f>(H58+I58)/2</f>
        <v>5.0649999999999995</v>
      </c>
      <c r="K58">
        <v>883</v>
      </c>
      <c r="L58">
        <v>913</v>
      </c>
      <c r="M58">
        <v>780</v>
      </c>
      <c r="N58" s="4">
        <f>(K58-1)^2*0.000001632+0.004297*(K58-1)</f>
        <v>5.059525968</v>
      </c>
      <c r="O58" s="4">
        <f t="shared" ref="O58:O88" si="10">(L58-1)^2*0.000001632+0.004297*(L58-1)</f>
        <v>5.2762702079999997</v>
      </c>
      <c r="P58" s="4">
        <f t="shared" ref="P58:P88" si="11">(M58-1)^2*0.000001632+0.004297*(M58-1)</f>
        <v>4.3377275119999998</v>
      </c>
      <c r="R58" s="4">
        <f>F58/1000/PI()/0.0007/C58*100/G58*60*60</f>
        <v>89.827351293935891</v>
      </c>
      <c r="S58" s="4">
        <f>(1-2*P58/(N58+O58))*100</f>
        <v>16.063988915100293</v>
      </c>
    </row>
    <row r="59" spans="1:19" x14ac:dyDescent="0.3">
      <c r="A59">
        <v>4</v>
      </c>
      <c r="B59" t="s">
        <v>12</v>
      </c>
      <c r="C59">
        <v>17</v>
      </c>
      <c r="D59">
        <v>184.7</v>
      </c>
      <c r="E59">
        <v>80.38</v>
      </c>
      <c r="F59">
        <f t="shared" ref="F59:F88" si="12">D59-E59</f>
        <v>104.32</v>
      </c>
      <c r="G59">
        <v>9549</v>
      </c>
      <c r="H59">
        <v>5.0999999999999996</v>
      </c>
      <c r="I59">
        <v>5.03</v>
      </c>
      <c r="J59" s="4">
        <f t="shared" ref="J59:J88" si="13">(H59+I59)/2</f>
        <v>5.0649999999999995</v>
      </c>
      <c r="K59">
        <v>883</v>
      </c>
      <c r="L59">
        <v>913</v>
      </c>
      <c r="M59">
        <v>781</v>
      </c>
      <c r="N59" s="4">
        <f t="shared" ref="N59:N88" si="14">(K59-1)^2*0.000001632+0.004297*(K59-1)</f>
        <v>5.059525968</v>
      </c>
      <c r="O59" s="4">
        <f t="shared" si="10"/>
        <v>5.2762702079999997</v>
      </c>
      <c r="P59" s="4">
        <f t="shared" si="11"/>
        <v>4.3445688000000002</v>
      </c>
      <c r="R59" s="4">
        <f t="shared" ref="R59:R88" si="15">F59/1000/PI()/0.0007/C59*100/G59*60*60</f>
        <v>105.19990599226364</v>
      </c>
      <c r="S59" s="4">
        <f t="shared" ref="S59:S88" si="16">(1-2*P59/(N59+O59))*100</f>
        <v>15.931608440804823</v>
      </c>
    </row>
    <row r="60" spans="1:19" x14ac:dyDescent="0.3">
      <c r="A60">
        <v>4</v>
      </c>
      <c r="B60" t="s">
        <v>13</v>
      </c>
      <c r="C60">
        <v>16.899999999999999</v>
      </c>
      <c r="D60">
        <v>157.53</v>
      </c>
      <c r="E60">
        <v>58.55</v>
      </c>
      <c r="F60">
        <f t="shared" si="12"/>
        <v>98.98</v>
      </c>
      <c r="G60">
        <v>9549</v>
      </c>
      <c r="H60">
        <v>5.0999999999999996</v>
      </c>
      <c r="I60">
        <v>5.03</v>
      </c>
      <c r="J60" s="4">
        <f t="shared" si="13"/>
        <v>5.0649999999999995</v>
      </c>
      <c r="K60">
        <v>883</v>
      </c>
      <c r="L60">
        <v>913</v>
      </c>
      <c r="M60">
        <v>777</v>
      </c>
      <c r="N60" s="4">
        <f t="shared" si="14"/>
        <v>5.059525968</v>
      </c>
      <c r="O60" s="4">
        <f t="shared" si="10"/>
        <v>5.2762702079999997</v>
      </c>
      <c r="P60" s="4">
        <f t="shared" si="11"/>
        <v>4.3172232319999999</v>
      </c>
      <c r="R60" s="4">
        <f t="shared" si="15"/>
        <v>100.4054852938514</v>
      </c>
      <c r="S60" s="4">
        <f t="shared" si="16"/>
        <v>16.460751383145301</v>
      </c>
    </row>
    <row r="61" spans="1:19" x14ac:dyDescent="0.3">
      <c r="A61">
        <v>4</v>
      </c>
      <c r="B61" t="s">
        <v>14</v>
      </c>
      <c r="C61">
        <v>16.899999999999999</v>
      </c>
      <c r="D61">
        <v>146.82</v>
      </c>
      <c r="E61">
        <v>56.6</v>
      </c>
      <c r="F61">
        <f t="shared" si="12"/>
        <v>90.22</v>
      </c>
      <c r="G61">
        <v>9549</v>
      </c>
      <c r="H61">
        <v>5.0999999999999996</v>
      </c>
      <c r="I61">
        <v>5.03</v>
      </c>
      <c r="J61" s="4">
        <f t="shared" si="13"/>
        <v>5.0649999999999995</v>
      </c>
      <c r="K61">
        <v>883</v>
      </c>
      <c r="L61">
        <v>913</v>
      </c>
      <c r="M61">
        <v>775</v>
      </c>
      <c r="N61" s="4">
        <f t="shared" si="14"/>
        <v>5.059525968</v>
      </c>
      <c r="O61" s="4">
        <f t="shared" si="10"/>
        <v>5.2762702079999997</v>
      </c>
      <c r="P61" s="4">
        <f t="shared" si="11"/>
        <v>4.3035700319999997</v>
      </c>
      <c r="R61" s="4">
        <f t="shared" si="15"/>
        <v>91.519325956872834</v>
      </c>
      <c r="S61" s="4">
        <f t="shared" si="16"/>
        <v>16.724943899474198</v>
      </c>
    </row>
    <row r="62" spans="1:19" x14ac:dyDescent="0.3">
      <c r="A62">
        <v>6</v>
      </c>
      <c r="B62" t="s">
        <v>11</v>
      </c>
      <c r="C62">
        <v>16.7</v>
      </c>
      <c r="D62">
        <v>31.37</v>
      </c>
      <c r="E62">
        <v>11.78</v>
      </c>
      <c r="F62">
        <f t="shared" si="12"/>
        <v>19.590000000000003</v>
      </c>
      <c r="G62">
        <v>9549</v>
      </c>
      <c r="H62">
        <v>5.0999999999999996</v>
      </c>
      <c r="I62">
        <v>5.03</v>
      </c>
      <c r="J62" s="4">
        <f t="shared" si="13"/>
        <v>5.0649999999999995</v>
      </c>
      <c r="K62">
        <v>883</v>
      </c>
      <c r="L62">
        <v>913</v>
      </c>
      <c r="M62">
        <v>491</v>
      </c>
      <c r="N62" s="4">
        <f t="shared" si="14"/>
        <v>5.059525968</v>
      </c>
      <c r="O62" s="4">
        <f t="shared" si="10"/>
        <v>5.2762702079999997</v>
      </c>
      <c r="P62" s="4">
        <f t="shared" si="11"/>
        <v>2.4973731999999997</v>
      </c>
      <c r="R62" s="4">
        <f t="shared" si="15"/>
        <v>20.110119882514635</v>
      </c>
      <c r="S62" s="4">
        <f t="shared" si="16"/>
        <v>51.675262215426251</v>
      </c>
    </row>
    <row r="63" spans="1:19" x14ac:dyDescent="0.3">
      <c r="A63">
        <v>6</v>
      </c>
      <c r="B63" t="s">
        <v>12</v>
      </c>
      <c r="C63">
        <v>17.600000000000001</v>
      </c>
      <c r="D63">
        <v>29.33</v>
      </c>
      <c r="E63">
        <v>11.7</v>
      </c>
      <c r="F63">
        <f t="shared" si="12"/>
        <v>17.63</v>
      </c>
      <c r="G63">
        <v>9549</v>
      </c>
      <c r="H63">
        <v>5.0999999999999996</v>
      </c>
      <c r="I63">
        <v>5.03</v>
      </c>
      <c r="J63" s="4">
        <f t="shared" si="13"/>
        <v>5.0649999999999995</v>
      </c>
      <c r="K63">
        <v>883</v>
      </c>
      <c r="L63">
        <v>913</v>
      </c>
      <c r="M63">
        <v>357</v>
      </c>
      <c r="N63" s="4">
        <f t="shared" si="14"/>
        <v>5.059525968</v>
      </c>
      <c r="O63" s="4">
        <f t="shared" si="10"/>
        <v>5.2762702079999997</v>
      </c>
      <c r="P63" s="4">
        <f t="shared" si="11"/>
        <v>1.7365651519999998</v>
      </c>
      <c r="R63" s="4">
        <f t="shared" si="15"/>
        <v>17.172611275261726</v>
      </c>
      <c r="S63" s="4">
        <f t="shared" si="16"/>
        <v>66.397070483406949</v>
      </c>
    </row>
    <row r="64" spans="1:19" x14ac:dyDescent="0.3">
      <c r="A64">
        <v>6</v>
      </c>
      <c r="B64" t="s">
        <v>13</v>
      </c>
      <c r="C64">
        <v>17.399999999999999</v>
      </c>
      <c r="D64">
        <v>27.57</v>
      </c>
      <c r="E64">
        <v>11.8</v>
      </c>
      <c r="F64">
        <f t="shared" si="12"/>
        <v>15.77</v>
      </c>
      <c r="G64">
        <v>9549</v>
      </c>
      <c r="H64">
        <v>5.0999999999999996</v>
      </c>
      <c r="I64">
        <v>5.03</v>
      </c>
      <c r="J64" s="4">
        <f t="shared" si="13"/>
        <v>5.0649999999999995</v>
      </c>
      <c r="K64">
        <v>883</v>
      </c>
      <c r="L64">
        <v>913</v>
      </c>
      <c r="M64">
        <v>347</v>
      </c>
      <c r="N64" s="4">
        <f t="shared" si="14"/>
        <v>5.059525968</v>
      </c>
      <c r="O64" s="4">
        <f t="shared" si="10"/>
        <v>5.2762702079999997</v>
      </c>
      <c r="P64" s="4">
        <f t="shared" si="11"/>
        <v>1.6821385119999999</v>
      </c>
      <c r="R64" s="4">
        <f t="shared" si="15"/>
        <v>15.537428379888789</v>
      </c>
      <c r="S64" s="4">
        <f t="shared" si="16"/>
        <v>67.450238310504389</v>
      </c>
    </row>
    <row r="65" spans="1:19" x14ac:dyDescent="0.3">
      <c r="A65">
        <v>6</v>
      </c>
      <c r="B65" t="s">
        <v>14</v>
      </c>
      <c r="C65">
        <v>17.2</v>
      </c>
      <c r="D65">
        <v>31.36</v>
      </c>
      <c r="E65">
        <v>11.81</v>
      </c>
      <c r="F65">
        <f t="shared" si="12"/>
        <v>19.549999999999997</v>
      </c>
      <c r="G65">
        <v>9549</v>
      </c>
      <c r="H65">
        <v>5.0999999999999996</v>
      </c>
      <c r="I65">
        <v>5.03</v>
      </c>
      <c r="J65" s="4">
        <f t="shared" si="13"/>
        <v>5.0649999999999995</v>
      </c>
      <c r="K65">
        <v>883</v>
      </c>
      <c r="L65">
        <v>913</v>
      </c>
      <c r="M65">
        <v>489</v>
      </c>
      <c r="N65" s="4">
        <f t="shared" si="14"/>
        <v>5.059525968</v>
      </c>
      <c r="O65" s="4">
        <f t="shared" si="10"/>
        <v>5.2762702079999997</v>
      </c>
      <c r="P65" s="4">
        <f t="shared" si="11"/>
        <v>2.485587008</v>
      </c>
      <c r="R65" s="4">
        <f t="shared" si="15"/>
        <v>19.485655026421846</v>
      </c>
      <c r="S65" s="4">
        <f t="shared" si="16"/>
        <v>51.903327703547383</v>
      </c>
    </row>
    <row r="66" spans="1:19" x14ac:dyDescent="0.3">
      <c r="A66">
        <v>7</v>
      </c>
      <c r="B66" t="s">
        <v>11</v>
      </c>
      <c r="C66">
        <v>17</v>
      </c>
      <c r="D66">
        <v>29.17</v>
      </c>
      <c r="E66">
        <v>12.35</v>
      </c>
      <c r="F66">
        <f t="shared" si="12"/>
        <v>16.82</v>
      </c>
      <c r="G66">
        <v>16653</v>
      </c>
      <c r="H66">
        <v>5.35</v>
      </c>
      <c r="I66">
        <v>5.18</v>
      </c>
      <c r="J66" s="4">
        <f t="shared" si="13"/>
        <v>5.2649999999999997</v>
      </c>
      <c r="K66">
        <v>879</v>
      </c>
      <c r="L66">
        <v>906</v>
      </c>
      <c r="M66">
        <v>89.9</v>
      </c>
      <c r="N66" s="4">
        <f t="shared" si="14"/>
        <v>5.0308486879999998</v>
      </c>
      <c r="O66" s="4">
        <f t="shared" si="10"/>
        <v>5.2254337999999994</v>
      </c>
      <c r="P66" s="4">
        <f t="shared" si="11"/>
        <v>0.39490133871999999</v>
      </c>
      <c r="R66" s="4">
        <f t="shared" si="15"/>
        <v>9.7261099790235885</v>
      </c>
      <c r="S66" s="4">
        <f t="shared" si="16"/>
        <v>92.299327964454164</v>
      </c>
    </row>
    <row r="67" spans="1:19" x14ac:dyDescent="0.3">
      <c r="A67">
        <v>7</v>
      </c>
      <c r="B67" t="s">
        <v>12</v>
      </c>
      <c r="C67">
        <v>17.2</v>
      </c>
      <c r="D67">
        <v>27.95</v>
      </c>
      <c r="E67">
        <v>11.75</v>
      </c>
      <c r="F67">
        <f t="shared" si="12"/>
        <v>16.2</v>
      </c>
      <c r="G67">
        <v>16653</v>
      </c>
      <c r="H67">
        <v>5.35</v>
      </c>
      <c r="I67">
        <v>5.18</v>
      </c>
      <c r="J67" s="4">
        <f t="shared" si="13"/>
        <v>5.2649999999999997</v>
      </c>
      <c r="K67">
        <v>879</v>
      </c>
      <c r="L67">
        <v>906</v>
      </c>
      <c r="M67">
        <v>88.5</v>
      </c>
      <c r="N67" s="4">
        <f t="shared" si="14"/>
        <v>5.0308486879999998</v>
      </c>
      <c r="O67" s="4">
        <f t="shared" si="10"/>
        <v>5.2254337999999994</v>
      </c>
      <c r="P67" s="4">
        <f t="shared" si="11"/>
        <v>0.38848249999999995</v>
      </c>
      <c r="R67" s="4">
        <f t="shared" si="15"/>
        <v>9.2586714605504774</v>
      </c>
      <c r="S67" s="4">
        <f t="shared" si="16"/>
        <v>92.424496878775912</v>
      </c>
    </row>
    <row r="68" spans="1:19" x14ac:dyDescent="0.3">
      <c r="A68">
        <v>7</v>
      </c>
      <c r="B68" t="s">
        <v>13</v>
      </c>
      <c r="C68">
        <v>17.3</v>
      </c>
      <c r="D68">
        <v>29.37</v>
      </c>
      <c r="E68">
        <v>11.76</v>
      </c>
      <c r="F68">
        <f t="shared" si="12"/>
        <v>17.61</v>
      </c>
      <c r="G68">
        <v>16653</v>
      </c>
      <c r="H68">
        <v>5.35</v>
      </c>
      <c r="I68">
        <v>5.18</v>
      </c>
      <c r="J68" s="4">
        <f t="shared" si="13"/>
        <v>5.2649999999999997</v>
      </c>
      <c r="K68">
        <v>879</v>
      </c>
      <c r="L68">
        <v>906</v>
      </c>
      <c r="M68">
        <v>95.6</v>
      </c>
      <c r="N68" s="4">
        <f t="shared" si="14"/>
        <v>5.0308486879999998</v>
      </c>
      <c r="O68" s="4">
        <f t="shared" si="10"/>
        <v>5.2254337999999994</v>
      </c>
      <c r="P68" s="4">
        <f t="shared" si="11"/>
        <v>0.42110122911999992</v>
      </c>
      <c r="R68" s="4">
        <f t="shared" si="15"/>
        <v>10.006342382177463</v>
      </c>
      <c r="S68" s="4">
        <f t="shared" si="16"/>
        <v>91.788423737105632</v>
      </c>
    </row>
    <row r="69" spans="1:19" x14ac:dyDescent="0.3">
      <c r="A69">
        <v>7</v>
      </c>
      <c r="B69" t="s">
        <v>14</v>
      </c>
      <c r="C69">
        <v>17.600000000000001</v>
      </c>
      <c r="D69">
        <v>28.14</v>
      </c>
      <c r="E69">
        <v>11.71</v>
      </c>
      <c r="F69">
        <f t="shared" si="12"/>
        <v>16.43</v>
      </c>
      <c r="G69">
        <v>16653</v>
      </c>
      <c r="H69">
        <v>5.35</v>
      </c>
      <c r="I69">
        <v>5.18</v>
      </c>
      <c r="J69" s="4">
        <f t="shared" si="13"/>
        <v>5.2649999999999997</v>
      </c>
      <c r="K69">
        <v>879</v>
      </c>
      <c r="L69">
        <v>906</v>
      </c>
      <c r="M69">
        <v>88</v>
      </c>
      <c r="N69" s="4">
        <f t="shared" si="14"/>
        <v>5.0308486879999998</v>
      </c>
      <c r="O69" s="4">
        <f t="shared" si="10"/>
        <v>5.2254337999999994</v>
      </c>
      <c r="P69" s="4">
        <f t="shared" si="11"/>
        <v>0.38619160799999996</v>
      </c>
      <c r="R69" s="4">
        <f t="shared" si="15"/>
        <v>9.1767098767737174</v>
      </c>
      <c r="S69" s="4">
        <f t="shared" si="16"/>
        <v>92.469169829285619</v>
      </c>
    </row>
    <row r="70" spans="1:19" x14ac:dyDescent="0.3">
      <c r="A70">
        <v>8</v>
      </c>
      <c r="B70" t="s">
        <v>11</v>
      </c>
      <c r="C70">
        <v>17.3</v>
      </c>
      <c r="D70">
        <v>19.98</v>
      </c>
      <c r="E70">
        <v>11.77</v>
      </c>
      <c r="F70">
        <f t="shared" si="12"/>
        <v>8.2100000000000009</v>
      </c>
      <c r="G70">
        <v>9549</v>
      </c>
      <c r="H70">
        <v>5.0999999999999996</v>
      </c>
      <c r="I70">
        <v>5.03</v>
      </c>
      <c r="J70" s="4">
        <f t="shared" si="13"/>
        <v>5.0649999999999995</v>
      </c>
      <c r="K70">
        <v>883</v>
      </c>
      <c r="L70">
        <v>913</v>
      </c>
      <c r="M70">
        <v>155.69999999999999</v>
      </c>
      <c r="N70" s="4">
        <f t="shared" si="14"/>
        <v>5.059525968</v>
      </c>
      <c r="O70" s="4">
        <f t="shared" si="10"/>
        <v>5.2762702079999997</v>
      </c>
      <c r="P70" s="4">
        <f t="shared" si="11"/>
        <v>0.70380307087999983</v>
      </c>
      <c r="R70" s="4">
        <f t="shared" si="15"/>
        <v>8.1356779492071087</v>
      </c>
      <c r="S70" s="4">
        <f t="shared" si="16"/>
        <v>86.381250967114667</v>
      </c>
    </row>
    <row r="71" spans="1:19" x14ac:dyDescent="0.3">
      <c r="A71">
        <v>8</v>
      </c>
      <c r="B71" t="s">
        <v>12</v>
      </c>
      <c r="C71">
        <v>17.2</v>
      </c>
      <c r="D71">
        <v>20.239999999999998</v>
      </c>
      <c r="E71">
        <v>11.8</v>
      </c>
      <c r="F71">
        <f t="shared" si="12"/>
        <v>8.4399999999999977</v>
      </c>
      <c r="G71">
        <v>9549</v>
      </c>
      <c r="H71">
        <v>5.0999999999999996</v>
      </c>
      <c r="I71">
        <v>5.03</v>
      </c>
      <c r="J71" s="4">
        <f t="shared" si="13"/>
        <v>5.0649999999999995</v>
      </c>
      <c r="K71">
        <v>883</v>
      </c>
      <c r="L71">
        <v>913</v>
      </c>
      <c r="M71">
        <v>171.7</v>
      </c>
      <c r="N71" s="4">
        <f t="shared" si="14"/>
        <v>5.059525968</v>
      </c>
      <c r="O71" s="4">
        <f t="shared" si="10"/>
        <v>5.2762702079999997</v>
      </c>
      <c r="P71" s="4">
        <f t="shared" si="11"/>
        <v>0.78105191567999988</v>
      </c>
      <c r="R71" s="4">
        <f t="shared" si="15"/>
        <v>8.4122214027110154</v>
      </c>
      <c r="S71" s="4">
        <f t="shared" si="16"/>
        <v>84.886468301423676</v>
      </c>
    </row>
    <row r="72" spans="1:19" x14ac:dyDescent="0.3">
      <c r="A72">
        <v>8</v>
      </c>
      <c r="B72" t="s">
        <v>13</v>
      </c>
      <c r="C72">
        <v>17.100000000000001</v>
      </c>
      <c r="J72" s="4"/>
      <c r="N72" s="4"/>
      <c r="O72" s="4"/>
      <c r="P72" s="4"/>
      <c r="R72" s="4"/>
      <c r="S72" s="4"/>
    </row>
    <row r="73" spans="1:19" x14ac:dyDescent="0.3">
      <c r="A73">
        <v>8</v>
      </c>
      <c r="B73" t="s">
        <v>14</v>
      </c>
      <c r="C73">
        <v>16.7</v>
      </c>
      <c r="D73">
        <v>18.02</v>
      </c>
      <c r="E73">
        <v>11.72</v>
      </c>
      <c r="F73">
        <f t="shared" si="12"/>
        <v>6.2999999999999989</v>
      </c>
      <c r="G73">
        <v>9549</v>
      </c>
      <c r="H73">
        <v>5.0999999999999996</v>
      </c>
      <c r="I73">
        <v>5.03</v>
      </c>
      <c r="J73" s="4">
        <f t="shared" si="13"/>
        <v>5.0649999999999995</v>
      </c>
      <c r="K73">
        <v>883</v>
      </c>
      <c r="L73">
        <v>913</v>
      </c>
      <c r="M73">
        <v>152.1</v>
      </c>
      <c r="N73" s="4">
        <f t="shared" si="14"/>
        <v>5.059525968</v>
      </c>
      <c r="O73" s="4">
        <f t="shared" si="10"/>
        <v>5.2762702079999997</v>
      </c>
      <c r="P73" s="4">
        <f t="shared" si="11"/>
        <v>0.68653723471999994</v>
      </c>
      <c r="R73" s="4">
        <f t="shared" si="15"/>
        <v>6.4672667309771388</v>
      </c>
      <c r="S73" s="4">
        <f t="shared" si="16"/>
        <v>86.715348812428047</v>
      </c>
    </row>
    <row r="74" spans="1:19" x14ac:dyDescent="0.3">
      <c r="A74">
        <v>9</v>
      </c>
      <c r="B74" t="s">
        <v>11</v>
      </c>
      <c r="C74">
        <v>17.5</v>
      </c>
      <c r="D74">
        <v>21.72</v>
      </c>
      <c r="E74">
        <v>11.65</v>
      </c>
      <c r="F74">
        <f t="shared" si="12"/>
        <v>10.069999999999999</v>
      </c>
      <c r="G74">
        <v>16653</v>
      </c>
      <c r="H74">
        <v>5.35</v>
      </c>
      <c r="I74">
        <v>5.18</v>
      </c>
      <c r="J74" s="4">
        <f t="shared" si="13"/>
        <v>5.2649999999999997</v>
      </c>
      <c r="K74">
        <v>879</v>
      </c>
      <c r="L74">
        <v>906</v>
      </c>
      <c r="M74">
        <v>98.2</v>
      </c>
      <c r="N74" s="4">
        <f t="shared" si="14"/>
        <v>5.0308486879999998</v>
      </c>
      <c r="O74" s="4">
        <f t="shared" si="10"/>
        <v>5.2254337999999994</v>
      </c>
      <c r="P74" s="4">
        <f t="shared" si="11"/>
        <v>0.43308727487999998</v>
      </c>
      <c r="R74" s="4">
        <f t="shared" si="15"/>
        <v>5.656574714826049</v>
      </c>
      <c r="S74" s="4">
        <f t="shared" si="16"/>
        <v>91.554692933102842</v>
      </c>
    </row>
    <row r="75" spans="1:19" x14ac:dyDescent="0.3">
      <c r="A75">
        <v>9</v>
      </c>
      <c r="B75" t="s">
        <v>12</v>
      </c>
      <c r="C75">
        <v>16.899999999999999</v>
      </c>
      <c r="D75">
        <v>22.9</v>
      </c>
      <c r="E75">
        <v>11.74</v>
      </c>
      <c r="F75">
        <f t="shared" si="12"/>
        <v>11.159999999999998</v>
      </c>
      <c r="G75">
        <v>16653</v>
      </c>
      <c r="H75">
        <v>5.35</v>
      </c>
      <c r="I75">
        <v>5.18</v>
      </c>
      <c r="J75" s="4">
        <f t="shared" si="13"/>
        <v>5.2649999999999997</v>
      </c>
      <c r="K75">
        <v>879</v>
      </c>
      <c r="L75">
        <v>906</v>
      </c>
      <c r="M75">
        <v>122.1</v>
      </c>
      <c r="N75" s="4">
        <f t="shared" si="14"/>
        <v>5.0308486879999998</v>
      </c>
      <c r="O75" s="4">
        <f t="shared" si="10"/>
        <v>5.2254337999999994</v>
      </c>
      <c r="P75" s="4">
        <f t="shared" si="11"/>
        <v>0.54430032271999995</v>
      </c>
      <c r="R75" s="4">
        <f t="shared" si="15"/>
        <v>6.4914183073839782</v>
      </c>
      <c r="S75" s="4">
        <f t="shared" si="16"/>
        <v>89.386011484047174</v>
      </c>
    </row>
    <row r="76" spans="1:19" x14ac:dyDescent="0.3">
      <c r="A76">
        <v>9</v>
      </c>
      <c r="B76" t="s">
        <v>13</v>
      </c>
      <c r="C76">
        <v>17.2</v>
      </c>
      <c r="D76">
        <v>21.64</v>
      </c>
      <c r="E76">
        <v>11.83</v>
      </c>
      <c r="F76">
        <f t="shared" si="12"/>
        <v>9.81</v>
      </c>
      <c r="G76">
        <v>16653</v>
      </c>
      <c r="H76">
        <v>5.35</v>
      </c>
      <c r="I76">
        <v>5.18</v>
      </c>
      <c r="J76" s="4">
        <f t="shared" si="13"/>
        <v>5.2649999999999997</v>
      </c>
      <c r="K76">
        <v>879</v>
      </c>
      <c r="L76">
        <v>906</v>
      </c>
      <c r="M76">
        <v>90.3</v>
      </c>
      <c r="N76" s="4">
        <f t="shared" si="14"/>
        <v>5.0308486879999998</v>
      </c>
      <c r="O76" s="4">
        <f t="shared" si="10"/>
        <v>5.2254337999999994</v>
      </c>
      <c r="P76" s="4">
        <f t="shared" si="11"/>
        <v>0.39673646767999993</v>
      </c>
      <c r="R76" s="4">
        <f t="shared" si="15"/>
        <v>5.6066399400000124</v>
      </c>
      <c r="S76" s="4">
        <f t="shared" si="16"/>
        <v>92.263542503939661</v>
      </c>
    </row>
    <row r="77" spans="1:19" x14ac:dyDescent="0.3">
      <c r="A77">
        <v>9</v>
      </c>
      <c r="B77" t="s">
        <v>14</v>
      </c>
      <c r="C77">
        <v>17.2</v>
      </c>
      <c r="D77">
        <v>21.89</v>
      </c>
      <c r="E77">
        <v>11.76</v>
      </c>
      <c r="F77">
        <f t="shared" si="12"/>
        <v>10.130000000000001</v>
      </c>
      <c r="G77">
        <v>16653</v>
      </c>
      <c r="H77">
        <v>5.35</v>
      </c>
      <c r="I77">
        <v>5.18</v>
      </c>
      <c r="J77" s="4">
        <f t="shared" si="13"/>
        <v>5.2649999999999997</v>
      </c>
      <c r="K77">
        <v>879</v>
      </c>
      <c r="L77">
        <v>906</v>
      </c>
      <c r="M77">
        <v>84.5</v>
      </c>
      <c r="N77" s="4">
        <f t="shared" si="14"/>
        <v>5.0308486879999998</v>
      </c>
      <c r="O77" s="4">
        <f t="shared" si="10"/>
        <v>5.2254337999999994</v>
      </c>
      <c r="P77" s="4">
        <f t="shared" si="11"/>
        <v>0.37017821200000001</v>
      </c>
      <c r="R77" s="4">
        <f t="shared" si="15"/>
        <v>5.7895272774923674</v>
      </c>
      <c r="S77" s="4">
        <f t="shared" si="16"/>
        <v>92.78143494130326</v>
      </c>
    </row>
    <row r="78" spans="1:19" x14ac:dyDescent="0.3">
      <c r="A78">
        <v>10</v>
      </c>
      <c r="B78" t="s">
        <v>11</v>
      </c>
      <c r="C78">
        <v>16.7</v>
      </c>
      <c r="D78">
        <v>18.420000000000002</v>
      </c>
      <c r="E78">
        <v>11.79</v>
      </c>
      <c r="F78">
        <f t="shared" si="12"/>
        <v>6.6300000000000026</v>
      </c>
      <c r="G78">
        <v>9549</v>
      </c>
      <c r="H78">
        <v>5.0999999999999996</v>
      </c>
      <c r="I78">
        <v>5.03</v>
      </c>
      <c r="J78" s="4">
        <f t="shared" si="13"/>
        <v>5.0649999999999995</v>
      </c>
      <c r="K78">
        <v>883</v>
      </c>
      <c r="L78">
        <v>913</v>
      </c>
      <c r="M78">
        <v>302</v>
      </c>
      <c r="N78" s="4">
        <f t="shared" si="14"/>
        <v>5.059525968</v>
      </c>
      <c r="O78" s="4">
        <f t="shared" si="10"/>
        <v>5.2762702079999997</v>
      </c>
      <c r="P78" s="4">
        <f t="shared" si="11"/>
        <v>1.4412578319999998</v>
      </c>
      <c r="R78" s="4">
        <f t="shared" si="15"/>
        <v>6.8060283216473749</v>
      </c>
      <c r="S78" s="4">
        <f t="shared" si="16"/>
        <v>72.111334096416485</v>
      </c>
    </row>
    <row r="79" spans="1:19" x14ac:dyDescent="0.3">
      <c r="A79">
        <v>10</v>
      </c>
      <c r="B79" t="s">
        <v>12</v>
      </c>
      <c r="C79">
        <v>17.2</v>
      </c>
      <c r="D79">
        <v>18.89</v>
      </c>
      <c r="E79">
        <v>11.71</v>
      </c>
      <c r="F79">
        <f t="shared" si="12"/>
        <v>7.18</v>
      </c>
      <c r="G79">
        <v>9549</v>
      </c>
      <c r="H79">
        <v>5.0999999999999996</v>
      </c>
      <c r="I79">
        <v>5.03</v>
      </c>
      <c r="J79" s="4">
        <f t="shared" si="13"/>
        <v>5.0649999999999995</v>
      </c>
      <c r="K79">
        <v>883</v>
      </c>
      <c r="L79">
        <v>913</v>
      </c>
      <c r="M79">
        <v>296</v>
      </c>
      <c r="N79" s="4">
        <f t="shared" si="14"/>
        <v>5.059525968</v>
      </c>
      <c r="O79" s="4">
        <f t="shared" si="10"/>
        <v>5.2762702079999997</v>
      </c>
      <c r="P79" s="4">
        <f t="shared" si="11"/>
        <v>1.4096397999999999</v>
      </c>
      <c r="R79" s="4">
        <f t="shared" si="15"/>
        <v>7.1563684444863869</v>
      </c>
      <c r="S79" s="4">
        <f t="shared" si="16"/>
        <v>72.723150186083927</v>
      </c>
    </row>
    <row r="80" spans="1:19" x14ac:dyDescent="0.3">
      <c r="A80">
        <v>10</v>
      </c>
      <c r="B80" t="s">
        <v>13</v>
      </c>
      <c r="C80">
        <v>16.899999999999999</v>
      </c>
      <c r="D80">
        <v>17.39</v>
      </c>
      <c r="E80">
        <v>11.8</v>
      </c>
      <c r="F80">
        <f t="shared" si="12"/>
        <v>5.59</v>
      </c>
      <c r="G80">
        <v>9549</v>
      </c>
      <c r="H80">
        <v>5.0999999999999996</v>
      </c>
      <c r="I80">
        <v>5.03</v>
      </c>
      <c r="J80" s="4">
        <f t="shared" si="13"/>
        <v>5.0649999999999995</v>
      </c>
      <c r="K80">
        <v>883</v>
      </c>
      <c r="L80">
        <v>913</v>
      </c>
      <c r="M80">
        <v>240</v>
      </c>
      <c r="N80" s="4">
        <f t="shared" si="14"/>
        <v>5.059525968</v>
      </c>
      <c r="O80" s="4">
        <f t="shared" si="10"/>
        <v>5.2762702079999997</v>
      </c>
      <c r="P80" s="4">
        <f t="shared" si="11"/>
        <v>1.120204472</v>
      </c>
      <c r="R80" s="4">
        <f t="shared" si="15"/>
        <v>5.6705057869532158</v>
      </c>
      <c r="S80" s="4">
        <f t="shared" si="16"/>
        <v>78.323789422218965</v>
      </c>
    </row>
    <row r="81" spans="1:19" x14ac:dyDescent="0.3">
      <c r="A81">
        <v>10</v>
      </c>
      <c r="B81" t="s">
        <v>14</v>
      </c>
      <c r="C81">
        <v>17.100000000000001</v>
      </c>
      <c r="D81">
        <v>18.11</v>
      </c>
      <c r="E81">
        <v>11.7</v>
      </c>
      <c r="F81">
        <f t="shared" si="12"/>
        <v>6.41</v>
      </c>
      <c r="G81">
        <v>9549</v>
      </c>
      <c r="H81">
        <v>5.0999999999999996</v>
      </c>
      <c r="I81">
        <v>5.03</v>
      </c>
      <c r="J81" s="4">
        <f t="shared" si="13"/>
        <v>5.0649999999999995</v>
      </c>
      <c r="K81">
        <v>883</v>
      </c>
      <c r="L81">
        <v>913</v>
      </c>
      <c r="M81">
        <v>238</v>
      </c>
      <c r="N81" s="4">
        <f t="shared" si="14"/>
        <v>5.059525968</v>
      </c>
      <c r="O81" s="4">
        <f t="shared" si="10"/>
        <v>5.2762702079999997</v>
      </c>
      <c r="P81" s="4">
        <f t="shared" si="11"/>
        <v>1.110056808</v>
      </c>
      <c r="R81" s="4">
        <f t="shared" si="15"/>
        <v>6.4262647521666203</v>
      </c>
      <c r="S81" s="4">
        <f t="shared" si="16"/>
        <v>78.520149021947972</v>
      </c>
    </row>
    <row r="82" spans="1:19" x14ac:dyDescent="0.3">
      <c r="A82">
        <v>11</v>
      </c>
      <c r="B82" t="s">
        <v>11</v>
      </c>
      <c r="C82">
        <v>17</v>
      </c>
      <c r="D82">
        <v>20.81</v>
      </c>
      <c r="E82">
        <v>11.79</v>
      </c>
      <c r="F82">
        <f t="shared" si="12"/>
        <v>9.02</v>
      </c>
      <c r="G82">
        <v>16653</v>
      </c>
      <c r="H82">
        <v>5.35</v>
      </c>
      <c r="I82">
        <v>5.18</v>
      </c>
      <c r="J82" s="4">
        <f t="shared" si="13"/>
        <v>5.2649999999999997</v>
      </c>
      <c r="K82">
        <v>879</v>
      </c>
      <c r="L82">
        <v>906</v>
      </c>
      <c r="M82">
        <v>203</v>
      </c>
      <c r="N82" s="4">
        <f t="shared" si="14"/>
        <v>5.0308486879999998</v>
      </c>
      <c r="O82" s="4">
        <f t="shared" si="10"/>
        <v>5.2254337999999994</v>
      </c>
      <c r="P82" s="4">
        <f t="shared" si="11"/>
        <v>0.93458612799999996</v>
      </c>
      <c r="R82" s="4">
        <f t="shared" si="15"/>
        <v>5.2157854941018282</v>
      </c>
      <c r="S82" s="4">
        <f t="shared" si="16"/>
        <v>81.77534347179926</v>
      </c>
    </row>
    <row r="83" spans="1:19" x14ac:dyDescent="0.3">
      <c r="A83">
        <v>11</v>
      </c>
      <c r="B83" t="s">
        <v>12</v>
      </c>
      <c r="C83">
        <v>17.2</v>
      </c>
      <c r="D83">
        <v>18.27</v>
      </c>
      <c r="E83">
        <v>11.7</v>
      </c>
      <c r="F83">
        <f t="shared" si="12"/>
        <v>6.57</v>
      </c>
      <c r="G83">
        <v>16653</v>
      </c>
      <c r="H83">
        <v>5.35</v>
      </c>
      <c r="I83">
        <v>5.18</v>
      </c>
      <c r="J83" s="4">
        <f t="shared" si="13"/>
        <v>5.2649999999999997</v>
      </c>
      <c r="K83">
        <v>879</v>
      </c>
      <c r="L83">
        <v>906</v>
      </c>
      <c r="M83">
        <v>159</v>
      </c>
      <c r="N83" s="4">
        <f t="shared" si="14"/>
        <v>5.0308486879999998</v>
      </c>
      <c r="O83" s="4">
        <f t="shared" si="10"/>
        <v>5.2254337999999994</v>
      </c>
      <c r="P83" s="4">
        <f t="shared" si="11"/>
        <v>0.71966724799999993</v>
      </c>
      <c r="R83" s="4">
        <f t="shared" si="15"/>
        <v>3.7549056478899163</v>
      </c>
      <c r="S83" s="4">
        <f t="shared" si="16"/>
        <v>85.966313840477369</v>
      </c>
    </row>
    <row r="84" spans="1:19" x14ac:dyDescent="0.3">
      <c r="A84">
        <v>11</v>
      </c>
      <c r="B84" t="s">
        <v>13</v>
      </c>
      <c r="C84">
        <v>16.899999999999999</v>
      </c>
      <c r="D84">
        <v>20.3</v>
      </c>
      <c r="E84">
        <v>11.77</v>
      </c>
      <c r="F84">
        <f t="shared" si="12"/>
        <v>8.5300000000000011</v>
      </c>
      <c r="G84">
        <v>16653</v>
      </c>
      <c r="H84">
        <v>5.35</v>
      </c>
      <c r="I84">
        <v>5.18</v>
      </c>
      <c r="J84" s="4">
        <f t="shared" si="13"/>
        <v>5.2649999999999997</v>
      </c>
      <c r="K84">
        <v>879</v>
      </c>
      <c r="L84">
        <v>906</v>
      </c>
      <c r="M84">
        <v>117</v>
      </c>
      <c r="N84" s="4">
        <f t="shared" si="14"/>
        <v>5.0308486879999998</v>
      </c>
      <c r="O84" s="4">
        <f t="shared" si="10"/>
        <v>5.2254337999999994</v>
      </c>
      <c r="P84" s="4">
        <f t="shared" si="11"/>
        <v>0.520412192</v>
      </c>
      <c r="R84" s="4">
        <f t="shared" si="15"/>
        <v>4.9616306596761062</v>
      </c>
      <c r="S84" s="4">
        <f t="shared" si="16"/>
        <v>89.851835836056779</v>
      </c>
    </row>
    <row r="85" spans="1:19" x14ac:dyDescent="0.3">
      <c r="A85">
        <v>11</v>
      </c>
      <c r="B85" t="s">
        <v>14</v>
      </c>
      <c r="C85">
        <v>17.100000000000001</v>
      </c>
      <c r="D85">
        <v>21.15</v>
      </c>
      <c r="E85">
        <v>11.8</v>
      </c>
      <c r="F85">
        <f t="shared" si="12"/>
        <v>9.3499999999999979</v>
      </c>
      <c r="G85">
        <v>16653</v>
      </c>
      <c r="H85">
        <v>5.35</v>
      </c>
      <c r="I85">
        <v>5.18</v>
      </c>
      <c r="J85" s="4">
        <f t="shared" si="13"/>
        <v>5.2649999999999997</v>
      </c>
      <c r="K85">
        <v>879</v>
      </c>
      <c r="L85">
        <v>906</v>
      </c>
      <c r="M85">
        <v>221</v>
      </c>
      <c r="N85" s="4">
        <f t="shared" si="14"/>
        <v>5.0308486879999998</v>
      </c>
      <c r="O85" s="4">
        <f t="shared" si="10"/>
        <v>5.2254337999999994</v>
      </c>
      <c r="P85" s="4">
        <f t="shared" si="11"/>
        <v>1.0243287999999999</v>
      </c>
      <c r="R85" s="4">
        <f t="shared" si="15"/>
        <v>5.3749893303217355</v>
      </c>
      <c r="S85" s="4">
        <f t="shared" si="16"/>
        <v>80.025339567265632</v>
      </c>
    </row>
    <row r="86" spans="1:19" x14ac:dyDescent="0.3">
      <c r="A86">
        <v>12</v>
      </c>
      <c r="B86" t="s">
        <v>11</v>
      </c>
      <c r="C86">
        <v>17</v>
      </c>
      <c r="D86">
        <v>21.01</v>
      </c>
      <c r="E86">
        <v>11.71</v>
      </c>
      <c r="F86">
        <f t="shared" si="12"/>
        <v>9.3000000000000007</v>
      </c>
      <c r="G86">
        <v>16653</v>
      </c>
      <c r="H86">
        <v>5.35</v>
      </c>
      <c r="I86">
        <v>5.18</v>
      </c>
      <c r="J86" s="4">
        <f t="shared" si="13"/>
        <v>5.2649999999999997</v>
      </c>
      <c r="K86">
        <v>879</v>
      </c>
      <c r="L86">
        <v>906</v>
      </c>
      <c r="M86">
        <v>242</v>
      </c>
      <c r="N86" s="4">
        <f t="shared" si="14"/>
        <v>5.0308486879999998</v>
      </c>
      <c r="O86" s="4">
        <f t="shared" si="10"/>
        <v>5.2254337999999994</v>
      </c>
      <c r="P86" s="4">
        <f t="shared" si="11"/>
        <v>1.130365192</v>
      </c>
      <c r="R86" s="4">
        <f t="shared" si="15"/>
        <v>5.3776945781759427</v>
      </c>
      <c r="S86" s="4">
        <f t="shared" si="16"/>
        <v>77.95760416461728</v>
      </c>
    </row>
    <row r="87" spans="1:19" x14ac:dyDescent="0.3">
      <c r="A87">
        <v>12</v>
      </c>
      <c r="B87" t="s">
        <v>12</v>
      </c>
      <c r="C87">
        <v>17.100000000000001</v>
      </c>
      <c r="D87">
        <v>18.13</v>
      </c>
      <c r="E87">
        <v>11.83</v>
      </c>
      <c r="F87">
        <f t="shared" si="12"/>
        <v>6.2999999999999989</v>
      </c>
      <c r="G87">
        <v>16653</v>
      </c>
      <c r="H87">
        <v>5.35</v>
      </c>
      <c r="I87">
        <v>5.18</v>
      </c>
      <c r="J87" s="4">
        <f t="shared" si="13"/>
        <v>5.2649999999999997</v>
      </c>
      <c r="K87">
        <v>879</v>
      </c>
      <c r="L87">
        <v>906</v>
      </c>
      <c r="M87">
        <v>76.7</v>
      </c>
      <c r="N87" s="4">
        <f t="shared" si="14"/>
        <v>5.0308486879999998</v>
      </c>
      <c r="O87" s="4">
        <f t="shared" si="10"/>
        <v>5.2254337999999994</v>
      </c>
      <c r="P87" s="4">
        <f t="shared" si="11"/>
        <v>0.33463505968000001</v>
      </c>
      <c r="R87" s="4">
        <f t="shared" si="15"/>
        <v>3.6216505648157162</v>
      </c>
      <c r="S87" s="4">
        <f t="shared" si="16"/>
        <v>93.474535045782375</v>
      </c>
    </row>
    <row r="88" spans="1:19" x14ac:dyDescent="0.3">
      <c r="A88">
        <v>12</v>
      </c>
      <c r="B88" t="s">
        <v>13</v>
      </c>
      <c r="C88">
        <v>16.899999999999999</v>
      </c>
      <c r="D88">
        <v>18.97</v>
      </c>
      <c r="E88">
        <v>11.78</v>
      </c>
      <c r="F88">
        <f t="shared" si="12"/>
        <v>7.1899999999999995</v>
      </c>
      <c r="G88">
        <v>16653</v>
      </c>
      <c r="H88">
        <v>5.35</v>
      </c>
      <c r="I88">
        <v>5.18</v>
      </c>
      <c r="J88" s="4">
        <f t="shared" si="13"/>
        <v>5.2649999999999997</v>
      </c>
      <c r="K88">
        <v>879</v>
      </c>
      <c r="L88">
        <v>906</v>
      </c>
      <c r="M88">
        <v>171.9</v>
      </c>
      <c r="N88" s="4">
        <f t="shared" si="14"/>
        <v>5.0308486879999998</v>
      </c>
      <c r="O88" s="4">
        <f t="shared" si="10"/>
        <v>5.2254337999999994</v>
      </c>
      <c r="P88" s="4">
        <f t="shared" si="11"/>
        <v>0.78202281391999995</v>
      </c>
      <c r="R88" s="4">
        <f t="shared" si="15"/>
        <v>4.182195128144337</v>
      </c>
      <c r="S88" s="4">
        <f t="shared" si="16"/>
        <v>84.750365157453928</v>
      </c>
    </row>
    <row r="89" spans="1:19" x14ac:dyDescent="0.3">
      <c r="A89">
        <v>12</v>
      </c>
      <c r="B89" t="s">
        <v>14</v>
      </c>
      <c r="C89">
        <v>16.899999999999999</v>
      </c>
      <c r="J89" s="4"/>
      <c r="N89" s="4"/>
      <c r="O89" s="4"/>
      <c r="P89" s="4"/>
      <c r="R89" s="4"/>
      <c r="S89" s="4"/>
    </row>
    <row r="91" spans="1:19" x14ac:dyDescent="0.3">
      <c r="A91" s="2" t="s">
        <v>43</v>
      </c>
    </row>
    <row r="93" spans="1:19" x14ac:dyDescent="0.3">
      <c r="A93" t="s">
        <v>1</v>
      </c>
      <c r="B93" t="s">
        <v>34</v>
      </c>
      <c r="C93" t="s">
        <v>44</v>
      </c>
    </row>
    <row r="94" spans="1:19" x14ac:dyDescent="0.3">
      <c r="A94">
        <v>4</v>
      </c>
      <c r="B94" s="4">
        <f>AVERAGE(S58:S61)</f>
        <v>16.295323159631153</v>
      </c>
      <c r="C94" s="4">
        <f>_xlfn.CONFIDENCE.T(0.05,_xlfn.STDEV.S(S58:S61),4)</f>
        <v>0.57939201070154955</v>
      </c>
    </row>
    <row r="95" spans="1:19" x14ac:dyDescent="0.3">
      <c r="A95">
        <v>6</v>
      </c>
      <c r="B95" s="4">
        <f>AVERAGE(S62:S65)</f>
        <v>59.35647467822124</v>
      </c>
      <c r="C95" s="4">
        <f>_xlfn.CONFIDENCE.T(0.05,_xlfn.STDEV.S(S62:S65),4)</f>
        <v>13.921442240609855</v>
      </c>
    </row>
    <row r="96" spans="1:19" x14ac:dyDescent="0.3">
      <c r="A96">
        <v>7</v>
      </c>
      <c r="B96" s="4">
        <f>AVERAGE(S66:S69)</f>
        <v>92.245354602405342</v>
      </c>
      <c r="C96" s="4">
        <f>_xlfn.CONFIDENCE.T(0.05,_xlfn.STDEV.S(S66:S69),4)</f>
        <v>0.49803348604534819</v>
      </c>
    </row>
    <row r="97" spans="1:19" x14ac:dyDescent="0.3">
      <c r="A97">
        <v>8</v>
      </c>
      <c r="B97" s="4">
        <f>AVERAGE(S70:S73)</f>
        <v>85.994356026988797</v>
      </c>
      <c r="C97" s="4">
        <f>_xlfn.CONFIDENCE.T(0.05,_xlfn.STDEV.S(S70:S73),3)</f>
        <v>2.4192832781893241</v>
      </c>
    </row>
    <row r="98" spans="1:19" x14ac:dyDescent="0.3">
      <c r="A98">
        <v>9</v>
      </c>
      <c r="B98" s="4">
        <f>AVERAGE(S74:S77)</f>
        <v>91.496420465598234</v>
      </c>
      <c r="C98" s="4">
        <f>_xlfn.CONFIDENCE.T(0.05,_xlfn.STDEV.S(S74:S77),4)</f>
        <v>2.3774386569404573</v>
      </c>
    </row>
    <row r="99" spans="1:19" x14ac:dyDescent="0.3">
      <c r="A99">
        <v>10</v>
      </c>
      <c r="B99" s="4">
        <f>AVERAGE(S78:S81)</f>
        <v>75.419605681666837</v>
      </c>
      <c r="C99" s="4">
        <f>_xlfn.CONFIDENCE.T(0.05,_xlfn.STDEV.S(S78:S81),4)</f>
        <v>5.5322708803604463</v>
      </c>
    </row>
    <row r="100" spans="1:19" x14ac:dyDescent="0.3">
      <c r="A100">
        <v>11</v>
      </c>
      <c r="B100" s="4">
        <f>AVERAGE(S82:S85)</f>
        <v>84.404708178899767</v>
      </c>
      <c r="C100" s="4">
        <f>_xlfn.CONFIDENCE.T(0.05,_xlfn.STDEV.S(S82:S85),4)</f>
        <v>7.0087458536804421</v>
      </c>
    </row>
    <row r="101" spans="1:19" x14ac:dyDescent="0.3">
      <c r="A101">
        <v>12</v>
      </c>
      <c r="B101" s="4">
        <f>AVERAGE(S86:S89)</f>
        <v>85.39416812261787</v>
      </c>
      <c r="C101" s="4">
        <f>_xlfn.CONFIDENCE.T(0.05,_xlfn.STDEV.S(S86:S89),3)</f>
        <v>19.322798993293524</v>
      </c>
    </row>
    <row r="103" spans="1:19" x14ac:dyDescent="0.3">
      <c r="A103" s="1" t="s">
        <v>59</v>
      </c>
    </row>
    <row r="105" spans="1:19" x14ac:dyDescent="0.3">
      <c r="A105" s="2" t="s">
        <v>16</v>
      </c>
    </row>
    <row r="107" spans="1:19" x14ac:dyDescent="0.3">
      <c r="K107" s="7" t="s">
        <v>38</v>
      </c>
      <c r="L107" s="7"/>
      <c r="M107" s="7"/>
      <c r="N107" s="7" t="s">
        <v>39</v>
      </c>
      <c r="O107" s="7"/>
      <c r="P107" s="7"/>
    </row>
    <row r="108" spans="1:19" x14ac:dyDescent="0.3">
      <c r="A108" t="s">
        <v>1</v>
      </c>
      <c r="B108" t="s">
        <v>2</v>
      </c>
      <c r="C108" t="s">
        <v>3</v>
      </c>
      <c r="D108" t="s">
        <v>6</v>
      </c>
      <c r="E108" t="s">
        <v>5</v>
      </c>
      <c r="F108" t="s">
        <v>4</v>
      </c>
      <c r="G108" t="s">
        <v>7</v>
      </c>
      <c r="H108" t="s">
        <v>10</v>
      </c>
      <c r="I108" t="s">
        <v>9</v>
      </c>
      <c r="J108" t="s">
        <v>8</v>
      </c>
      <c r="K108" t="s">
        <v>40</v>
      </c>
      <c r="L108" t="s">
        <v>41</v>
      </c>
      <c r="M108" t="s">
        <v>42</v>
      </c>
      <c r="N108" t="s">
        <v>40</v>
      </c>
      <c r="O108" t="s">
        <v>41</v>
      </c>
      <c r="P108" t="s">
        <v>42</v>
      </c>
      <c r="R108" t="s">
        <v>23</v>
      </c>
      <c r="S108" t="s">
        <v>34</v>
      </c>
    </row>
    <row r="109" spans="1:19" x14ac:dyDescent="0.3">
      <c r="A109">
        <v>1</v>
      </c>
      <c r="B109" t="s">
        <v>11</v>
      </c>
      <c r="C109">
        <v>17.100000000000001</v>
      </c>
      <c r="D109">
        <v>28.35</v>
      </c>
      <c r="E109">
        <v>12.35</v>
      </c>
      <c r="F109">
        <f>D109-E109</f>
        <v>16</v>
      </c>
      <c r="G109">
        <v>4996</v>
      </c>
      <c r="H109">
        <v>3</v>
      </c>
      <c r="I109">
        <v>2.9</v>
      </c>
      <c r="J109" s="4">
        <f>(H109+I109)/2</f>
        <v>2.95</v>
      </c>
      <c r="K109">
        <v>879</v>
      </c>
      <c r="L109">
        <v>907</v>
      </c>
      <c r="M109">
        <v>36.6</v>
      </c>
      <c r="N109" s="4">
        <f>(K109-1)^2*0.000001632+0.004297*(K109-1)</f>
        <v>5.0308486879999998</v>
      </c>
      <c r="O109" s="4">
        <f t="shared" ref="O109:O122" si="17">(L109-1)^2*0.000001632+0.004297*(L109-1)</f>
        <v>5.232686352</v>
      </c>
      <c r="P109" s="4">
        <f t="shared" ref="P109:P122" si="18">(M109-1)^2*0.000001632+0.004297*(M109-1)</f>
        <v>0.15504153152</v>
      </c>
      <c r="R109" s="4">
        <f>F109/1000/PI()/0.0007/C109*100/G109*60*60</f>
        <v>30.658862000521623</v>
      </c>
      <c r="S109" s="4">
        <f>(1-2*P109/(N109+O109))*100</f>
        <v>96.978788869219855</v>
      </c>
    </row>
    <row r="110" spans="1:19" x14ac:dyDescent="0.3">
      <c r="A110">
        <v>1</v>
      </c>
      <c r="B110" t="s">
        <v>12</v>
      </c>
      <c r="C110">
        <v>17.3</v>
      </c>
      <c r="D110">
        <v>27.07</v>
      </c>
      <c r="E110">
        <v>11.7</v>
      </c>
      <c r="F110">
        <f t="shared" ref="F110:F139" si="19">D110-E110</f>
        <v>15.370000000000001</v>
      </c>
      <c r="G110">
        <v>4996</v>
      </c>
      <c r="H110">
        <v>3</v>
      </c>
      <c r="I110">
        <v>2.9</v>
      </c>
      <c r="J110" s="4">
        <f t="shared" ref="J110:J139" si="20">(H110+I110)/2</f>
        <v>2.95</v>
      </c>
      <c r="K110">
        <v>879</v>
      </c>
      <c r="L110">
        <v>907</v>
      </c>
      <c r="M110">
        <v>36.4</v>
      </c>
      <c r="N110" s="4">
        <f t="shared" ref="N110:N122" si="21">(K110-1)^2*0.000001632+0.004297*(K110-1)</f>
        <v>5.0308486879999998</v>
      </c>
      <c r="O110" s="4">
        <f t="shared" si="17"/>
        <v>5.232686352</v>
      </c>
      <c r="P110" s="4">
        <f t="shared" si="18"/>
        <v>0.15415895712</v>
      </c>
      <c r="R110" s="4">
        <f t="shared" ref="R110:R122" si="22">F110/1000/PI()/0.0007/C110*100/G110*60*60</f>
        <v>29.11118758313258</v>
      </c>
      <c r="S110" s="4">
        <f t="shared" ref="S110:S122" si="23">(1-2*P110/(N110+O110))*100</f>
        <v>96.995987122970845</v>
      </c>
    </row>
    <row r="111" spans="1:19" x14ac:dyDescent="0.3">
      <c r="A111">
        <v>1</v>
      </c>
      <c r="B111" t="s">
        <v>13</v>
      </c>
      <c r="C111">
        <v>17.100000000000001</v>
      </c>
      <c r="D111">
        <v>27.52</v>
      </c>
      <c r="E111">
        <v>11.72</v>
      </c>
      <c r="F111">
        <f t="shared" si="19"/>
        <v>15.799999999999999</v>
      </c>
      <c r="G111">
        <v>4996</v>
      </c>
      <c r="H111">
        <v>3</v>
      </c>
      <c r="I111">
        <v>2.9</v>
      </c>
      <c r="J111" s="4">
        <f t="shared" si="20"/>
        <v>2.95</v>
      </c>
      <c r="K111">
        <v>879</v>
      </c>
      <c r="L111">
        <v>907</v>
      </c>
      <c r="M111">
        <v>35.700000000000003</v>
      </c>
      <c r="N111" s="4">
        <f t="shared" si="21"/>
        <v>5.0308486879999998</v>
      </c>
      <c r="O111" s="4">
        <f t="shared" si="17"/>
        <v>5.232686352</v>
      </c>
      <c r="P111" s="4">
        <f t="shared" si="18"/>
        <v>0.15107097487999999</v>
      </c>
      <c r="R111" s="4">
        <f t="shared" si="22"/>
        <v>30.275626225515094</v>
      </c>
      <c r="S111" s="4">
        <f t="shared" si="23"/>
        <v>97.056160975897058</v>
      </c>
    </row>
    <row r="112" spans="1:19" x14ac:dyDescent="0.3">
      <c r="A112">
        <v>1</v>
      </c>
      <c r="B112" t="s">
        <v>14</v>
      </c>
      <c r="C112">
        <v>17.399999999999999</v>
      </c>
      <c r="D112">
        <v>26.08</v>
      </c>
      <c r="E112">
        <v>12.26</v>
      </c>
      <c r="F112">
        <f t="shared" si="19"/>
        <v>13.819999999999999</v>
      </c>
      <c r="G112">
        <v>4996</v>
      </c>
      <c r="H112">
        <v>3</v>
      </c>
      <c r="I112">
        <v>2.9</v>
      </c>
      <c r="J112" s="4">
        <f t="shared" si="20"/>
        <v>2.95</v>
      </c>
      <c r="K112">
        <v>879</v>
      </c>
      <c r="L112">
        <v>907</v>
      </c>
      <c r="M112">
        <v>36.5</v>
      </c>
      <c r="N112" s="4">
        <f t="shared" si="21"/>
        <v>5.0308486879999998</v>
      </c>
      <c r="O112" s="4">
        <f t="shared" si="17"/>
        <v>5.232686352</v>
      </c>
      <c r="P112" s="4">
        <f t="shared" si="18"/>
        <v>0.15460022800000001</v>
      </c>
      <c r="R112" s="4">
        <f t="shared" si="22"/>
        <v>26.025012879623826</v>
      </c>
      <c r="S112" s="4">
        <f t="shared" si="23"/>
        <v>96.987388314114426</v>
      </c>
    </row>
    <row r="113" spans="1:19" x14ac:dyDescent="0.3">
      <c r="A113">
        <v>2</v>
      </c>
      <c r="B113" t="s">
        <v>11</v>
      </c>
      <c r="C113">
        <v>17.5</v>
      </c>
      <c r="D113">
        <v>24.54</v>
      </c>
      <c r="E113">
        <v>11.71</v>
      </c>
      <c r="F113">
        <f t="shared" si="19"/>
        <v>12.829999999999998</v>
      </c>
      <c r="G113">
        <v>4996</v>
      </c>
      <c r="H113">
        <v>3</v>
      </c>
      <c r="I113">
        <v>2.9</v>
      </c>
      <c r="J113" s="4">
        <f t="shared" si="20"/>
        <v>2.95</v>
      </c>
      <c r="K113">
        <v>879</v>
      </c>
      <c r="L113">
        <v>907</v>
      </c>
      <c r="M113">
        <v>31.2</v>
      </c>
      <c r="N113" s="4">
        <f t="shared" si="21"/>
        <v>5.0308486879999998</v>
      </c>
      <c r="O113" s="4">
        <f t="shared" si="17"/>
        <v>5.232686352</v>
      </c>
      <c r="P113" s="4">
        <f t="shared" si="18"/>
        <v>0.13125784927999998</v>
      </c>
      <c r="R113" s="4">
        <f t="shared" si="22"/>
        <v>24.022641824572997</v>
      </c>
      <c r="S113" s="4">
        <f t="shared" si="23"/>
        <v>97.442248722911756</v>
      </c>
    </row>
    <row r="114" spans="1:19" x14ac:dyDescent="0.3">
      <c r="A114">
        <v>2</v>
      </c>
      <c r="B114" t="s">
        <v>12</v>
      </c>
      <c r="C114">
        <v>17.399999999999999</v>
      </c>
      <c r="D114">
        <v>23.55</v>
      </c>
      <c r="E114">
        <v>11.75</v>
      </c>
      <c r="F114">
        <f t="shared" si="19"/>
        <v>11.8</v>
      </c>
      <c r="G114">
        <v>4996</v>
      </c>
      <c r="H114">
        <v>3</v>
      </c>
      <c r="I114">
        <v>2.9</v>
      </c>
      <c r="J114" s="4">
        <f t="shared" si="20"/>
        <v>2.95</v>
      </c>
      <c r="K114">
        <v>879</v>
      </c>
      <c r="L114">
        <v>907</v>
      </c>
      <c r="M114">
        <v>30.5</v>
      </c>
      <c r="N114" s="4">
        <f t="shared" si="21"/>
        <v>5.0308486879999998</v>
      </c>
      <c r="O114" s="4">
        <f t="shared" si="17"/>
        <v>5.232686352</v>
      </c>
      <c r="P114" s="4">
        <f t="shared" si="18"/>
        <v>0.12818174800000001</v>
      </c>
      <c r="R114" s="4">
        <f t="shared" si="22"/>
        <v>22.221067437016004</v>
      </c>
      <c r="S114" s="4">
        <f t="shared" si="23"/>
        <v>97.502191057945666</v>
      </c>
    </row>
    <row r="115" spans="1:19" x14ac:dyDescent="0.3">
      <c r="A115">
        <v>2</v>
      </c>
      <c r="B115" t="s">
        <v>13</v>
      </c>
      <c r="C115">
        <v>17.3</v>
      </c>
      <c r="D115">
        <v>24.45</v>
      </c>
      <c r="E115">
        <v>11.7</v>
      </c>
      <c r="F115">
        <f t="shared" si="19"/>
        <v>12.75</v>
      </c>
      <c r="G115">
        <v>4996</v>
      </c>
      <c r="H115">
        <v>3</v>
      </c>
      <c r="I115">
        <v>2.9</v>
      </c>
      <c r="J115" s="4">
        <f t="shared" si="20"/>
        <v>2.95</v>
      </c>
      <c r="K115">
        <v>879</v>
      </c>
      <c r="L115">
        <v>907</v>
      </c>
      <c r="M115">
        <v>36.799999999999997</v>
      </c>
      <c r="N115" s="4">
        <f t="shared" si="21"/>
        <v>5.0308486879999998</v>
      </c>
      <c r="O115" s="4">
        <f t="shared" si="17"/>
        <v>5.232686352</v>
      </c>
      <c r="P115" s="4">
        <f t="shared" si="18"/>
        <v>0.15592423647999998</v>
      </c>
      <c r="R115" s="4">
        <f t="shared" si="22"/>
        <v>24.148838105721548</v>
      </c>
      <c r="S115" s="4">
        <f t="shared" si="23"/>
        <v>96.961588071316214</v>
      </c>
    </row>
    <row r="116" spans="1:19" x14ac:dyDescent="0.3">
      <c r="A116">
        <v>2</v>
      </c>
      <c r="B116" t="s">
        <v>14</v>
      </c>
      <c r="C116">
        <v>17.2</v>
      </c>
      <c r="D116">
        <v>24.71</v>
      </c>
      <c r="E116">
        <v>11.81</v>
      </c>
      <c r="F116">
        <f t="shared" si="19"/>
        <v>12.9</v>
      </c>
      <c r="G116">
        <v>4996</v>
      </c>
      <c r="H116">
        <v>3</v>
      </c>
      <c r="I116">
        <v>2.9</v>
      </c>
      <c r="J116" s="4">
        <f t="shared" si="20"/>
        <v>2.95</v>
      </c>
      <c r="K116">
        <v>879</v>
      </c>
      <c r="L116">
        <v>907</v>
      </c>
      <c r="M116">
        <v>33.200000000000003</v>
      </c>
      <c r="N116" s="4">
        <f t="shared" si="21"/>
        <v>5.0308486879999998</v>
      </c>
      <c r="O116" s="4">
        <f t="shared" si="17"/>
        <v>5.232686352</v>
      </c>
      <c r="P116" s="4">
        <f t="shared" si="18"/>
        <v>0.14005552288000001</v>
      </c>
      <c r="R116" s="4">
        <f t="shared" si="22"/>
        <v>24.574994072293116</v>
      </c>
      <c r="S116" s="4">
        <f t="shared" si="23"/>
        <v>97.270813178224415</v>
      </c>
    </row>
    <row r="117" spans="1:19" x14ac:dyDescent="0.3">
      <c r="A117">
        <v>3</v>
      </c>
      <c r="B117" t="s">
        <v>11</v>
      </c>
      <c r="C117">
        <v>17.3</v>
      </c>
      <c r="D117">
        <v>20.81</v>
      </c>
      <c r="E117">
        <v>11.77</v>
      </c>
      <c r="F117">
        <f t="shared" si="19"/>
        <v>9.0399999999999991</v>
      </c>
      <c r="G117">
        <v>4996</v>
      </c>
      <c r="H117">
        <v>3</v>
      </c>
      <c r="I117">
        <v>2.9</v>
      </c>
      <c r="J117" s="4">
        <f t="shared" si="20"/>
        <v>2.95</v>
      </c>
      <c r="K117">
        <v>879</v>
      </c>
      <c r="L117">
        <v>907</v>
      </c>
      <c r="M117">
        <v>30.4</v>
      </c>
      <c r="N117" s="4">
        <f t="shared" si="21"/>
        <v>5.0308486879999998</v>
      </c>
      <c r="O117" s="4">
        <f t="shared" si="17"/>
        <v>5.232686352</v>
      </c>
      <c r="P117" s="4">
        <f t="shared" si="18"/>
        <v>0.12774243552</v>
      </c>
      <c r="R117" s="4">
        <f t="shared" si="22"/>
        <v>17.121999723586107</v>
      </c>
      <c r="S117" s="4">
        <f t="shared" si="23"/>
        <v>97.510751704512131</v>
      </c>
    </row>
    <row r="118" spans="1:19" x14ac:dyDescent="0.3">
      <c r="A118">
        <v>3</v>
      </c>
      <c r="B118" t="s">
        <v>12</v>
      </c>
      <c r="C118">
        <v>17.399999999999999</v>
      </c>
      <c r="D118">
        <v>20.65</v>
      </c>
      <c r="E118">
        <v>11.8</v>
      </c>
      <c r="F118">
        <f t="shared" si="19"/>
        <v>8.8499999999999979</v>
      </c>
      <c r="G118">
        <v>4996</v>
      </c>
      <c r="H118">
        <v>3</v>
      </c>
      <c r="I118">
        <v>2.9</v>
      </c>
      <c r="J118" s="4">
        <f t="shared" si="20"/>
        <v>2.95</v>
      </c>
      <c r="K118">
        <v>879</v>
      </c>
      <c r="L118">
        <v>907</v>
      </c>
      <c r="M118">
        <v>35.299999999999997</v>
      </c>
      <c r="N118" s="4">
        <f t="shared" si="21"/>
        <v>5.0308486879999998</v>
      </c>
      <c r="O118" s="4">
        <f t="shared" si="17"/>
        <v>5.232686352</v>
      </c>
      <c r="P118" s="4">
        <f t="shared" si="18"/>
        <v>0.14930713167999995</v>
      </c>
      <c r="R118" s="4">
        <f t="shared" si="22"/>
        <v>16.665800577761996</v>
      </c>
      <c r="S118" s="4">
        <f t="shared" si="23"/>
        <v>97.090532041872393</v>
      </c>
    </row>
    <row r="119" spans="1:19" x14ac:dyDescent="0.3">
      <c r="A119">
        <v>3</v>
      </c>
      <c r="B119" t="s">
        <v>13</v>
      </c>
      <c r="C119">
        <v>17.600000000000001</v>
      </c>
      <c r="D119">
        <v>21.47</v>
      </c>
      <c r="E119">
        <v>11.79</v>
      </c>
      <c r="F119">
        <f t="shared" si="19"/>
        <v>9.68</v>
      </c>
      <c r="G119">
        <v>4996</v>
      </c>
      <c r="H119">
        <v>3</v>
      </c>
      <c r="I119">
        <v>2.9</v>
      </c>
      <c r="J119" s="4">
        <f t="shared" si="20"/>
        <v>2.95</v>
      </c>
      <c r="K119">
        <v>879</v>
      </c>
      <c r="L119">
        <v>907</v>
      </c>
      <c r="M119">
        <v>38.6</v>
      </c>
      <c r="N119" s="4">
        <f t="shared" si="21"/>
        <v>5.0308486879999998</v>
      </c>
      <c r="O119" s="4">
        <f t="shared" si="17"/>
        <v>5.232686352</v>
      </c>
      <c r="P119" s="4">
        <f t="shared" si="18"/>
        <v>0.16387445632</v>
      </c>
      <c r="R119" s="4">
        <f t="shared" si="22"/>
        <v>18.021662319681621</v>
      </c>
      <c r="S119" s="4">
        <f t="shared" si="23"/>
        <v>96.806666403313614</v>
      </c>
    </row>
    <row r="120" spans="1:19" x14ac:dyDescent="0.3">
      <c r="A120">
        <v>3</v>
      </c>
      <c r="B120" t="s">
        <v>14</v>
      </c>
      <c r="C120">
        <v>16.8</v>
      </c>
      <c r="D120">
        <v>20.09</v>
      </c>
      <c r="E120">
        <v>11.72</v>
      </c>
      <c r="F120">
        <f t="shared" si="19"/>
        <v>8.3699999999999992</v>
      </c>
      <c r="G120">
        <v>4996</v>
      </c>
      <c r="H120">
        <v>3</v>
      </c>
      <c r="I120">
        <v>2.9</v>
      </c>
      <c r="J120" s="4">
        <f t="shared" si="20"/>
        <v>2.95</v>
      </c>
      <c r="K120">
        <v>879</v>
      </c>
      <c r="L120">
        <v>907</v>
      </c>
      <c r="M120">
        <v>33.6</v>
      </c>
      <c r="N120" s="4">
        <f t="shared" si="21"/>
        <v>5.0308486879999998</v>
      </c>
      <c r="O120" s="4">
        <f t="shared" si="17"/>
        <v>5.232686352</v>
      </c>
      <c r="P120" s="4">
        <f t="shared" si="18"/>
        <v>0.14181662432</v>
      </c>
      <c r="R120" s="4">
        <f t="shared" si="22"/>
        <v>16.324817490880424</v>
      </c>
      <c r="S120" s="4">
        <f t="shared" si="23"/>
        <v>97.236495539454992</v>
      </c>
    </row>
    <row r="121" spans="1:19" x14ac:dyDescent="0.3">
      <c r="A121">
        <v>4</v>
      </c>
      <c r="B121" t="s">
        <v>11</v>
      </c>
      <c r="C121">
        <v>17.2</v>
      </c>
      <c r="D121">
        <v>18.61</v>
      </c>
      <c r="E121">
        <v>11.72</v>
      </c>
      <c r="F121">
        <f t="shared" si="19"/>
        <v>6.8899999999999988</v>
      </c>
      <c r="G121">
        <v>4996</v>
      </c>
      <c r="H121">
        <v>3</v>
      </c>
      <c r="I121">
        <v>2.9</v>
      </c>
      <c r="J121" s="4">
        <f t="shared" si="20"/>
        <v>2.95</v>
      </c>
      <c r="K121">
        <v>879</v>
      </c>
      <c r="L121">
        <v>907</v>
      </c>
      <c r="M121">
        <v>43.1</v>
      </c>
      <c r="N121" s="4">
        <f t="shared" si="21"/>
        <v>5.0308486879999998</v>
      </c>
      <c r="O121" s="4">
        <f t="shared" si="17"/>
        <v>5.232686352</v>
      </c>
      <c r="P121" s="4">
        <f t="shared" si="18"/>
        <v>0.18379627311999999</v>
      </c>
      <c r="R121" s="4">
        <f t="shared" si="22"/>
        <v>13.125713888224771</v>
      </c>
      <c r="S121" s="4">
        <f t="shared" si="23"/>
        <v>96.418460649207276</v>
      </c>
    </row>
    <row r="122" spans="1:19" x14ac:dyDescent="0.3">
      <c r="A122">
        <v>4</v>
      </c>
      <c r="B122" t="s">
        <v>12</v>
      </c>
      <c r="C122">
        <v>17.399999999999999</v>
      </c>
      <c r="D122">
        <v>18.59</v>
      </c>
      <c r="E122">
        <v>11.72</v>
      </c>
      <c r="F122">
        <f t="shared" si="19"/>
        <v>6.8699999999999992</v>
      </c>
      <c r="G122">
        <v>4996</v>
      </c>
      <c r="H122">
        <v>3</v>
      </c>
      <c r="I122">
        <v>2.9</v>
      </c>
      <c r="J122" s="4">
        <f t="shared" si="20"/>
        <v>2.95</v>
      </c>
      <c r="K122">
        <v>879</v>
      </c>
      <c r="L122">
        <v>907</v>
      </c>
      <c r="M122">
        <v>42.6</v>
      </c>
      <c r="N122" s="4">
        <f t="shared" si="21"/>
        <v>5.0308486879999998</v>
      </c>
      <c r="O122" s="4">
        <f t="shared" si="17"/>
        <v>5.232686352</v>
      </c>
      <c r="P122" s="4">
        <f t="shared" si="18"/>
        <v>0.18157947392000001</v>
      </c>
      <c r="R122" s="4">
        <f t="shared" si="22"/>
        <v>12.937180787483042</v>
      </c>
      <c r="S122" s="4">
        <f t="shared" si="23"/>
        <v>96.461658225702323</v>
      </c>
    </row>
    <row r="123" spans="1:19" x14ac:dyDescent="0.3">
      <c r="A123">
        <v>4</v>
      </c>
      <c r="B123" t="s">
        <v>13</v>
      </c>
      <c r="C123">
        <v>17</v>
      </c>
      <c r="D123">
        <v>18.23</v>
      </c>
      <c r="E123">
        <v>11.8</v>
      </c>
      <c r="F123">
        <f t="shared" si="19"/>
        <v>6.43</v>
      </c>
      <c r="G123">
        <v>4996</v>
      </c>
      <c r="H123">
        <v>3</v>
      </c>
      <c r="I123">
        <v>2.9</v>
      </c>
      <c r="J123" s="4">
        <f t="shared" si="20"/>
        <v>2.95</v>
      </c>
      <c r="K123">
        <v>879</v>
      </c>
      <c r="L123">
        <v>907</v>
      </c>
      <c r="M123">
        <v>40.299999999999997</v>
      </c>
      <c r="N123" s="4">
        <f t="shared" ref="N123:N139" si="24">(K123-1)^2*0.000001632+0.004297*(K123-1)</f>
        <v>5.0308486879999998</v>
      </c>
      <c r="O123" s="4">
        <f t="shared" ref="O123:O139" si="25">(L123-1)^2*0.000001632+0.004297*(L123-1)</f>
        <v>5.232686352</v>
      </c>
      <c r="P123" s="4">
        <f t="shared" ref="P123:P139" si="26">(M123-1)^2*0.000001632+0.004297*(M123-1)</f>
        <v>0.17139270767999998</v>
      </c>
      <c r="R123" s="4">
        <f t="shared" ref="R123:R139" si="27">F123/1000/PI()/0.0007/C123*100/G123*60*60</f>
        <v>12.393506814497627</v>
      </c>
      <c r="S123" s="4">
        <f t="shared" ref="S123:S139" si="28">(1-2*P123/(N123+O123))*100</f>
        <v>96.660162273290197</v>
      </c>
    </row>
    <row r="124" spans="1:19" x14ac:dyDescent="0.3">
      <c r="A124">
        <v>4</v>
      </c>
      <c r="B124" t="s">
        <v>14</v>
      </c>
      <c r="C124">
        <v>17.3</v>
      </c>
      <c r="D124">
        <v>18.329999999999998</v>
      </c>
      <c r="E124">
        <v>11.7</v>
      </c>
      <c r="F124">
        <f t="shared" si="19"/>
        <v>6.629999999999999</v>
      </c>
      <c r="G124">
        <v>4996</v>
      </c>
      <c r="H124">
        <v>3</v>
      </c>
      <c r="I124">
        <v>2.9</v>
      </c>
      <c r="J124" s="4">
        <f t="shared" si="20"/>
        <v>2.95</v>
      </c>
      <c r="K124">
        <v>879</v>
      </c>
      <c r="L124">
        <v>907</v>
      </c>
      <c r="M124">
        <v>53.5</v>
      </c>
      <c r="N124" s="4">
        <f t="shared" si="24"/>
        <v>5.0308486879999998</v>
      </c>
      <c r="O124" s="4">
        <f t="shared" si="25"/>
        <v>5.232686352</v>
      </c>
      <c r="P124" s="4">
        <f t="shared" si="26"/>
        <v>0.23009069999999998</v>
      </c>
      <c r="R124" s="4">
        <f t="shared" si="27"/>
        <v>12.557395814975207</v>
      </c>
      <c r="S124" s="4">
        <f t="shared" si="28"/>
        <v>95.51634599378734</v>
      </c>
    </row>
    <row r="125" spans="1:19" x14ac:dyDescent="0.3">
      <c r="A125">
        <v>5</v>
      </c>
      <c r="B125" t="s">
        <v>11</v>
      </c>
      <c r="C125">
        <v>17.7</v>
      </c>
      <c r="J125" s="4"/>
      <c r="N125" s="4"/>
      <c r="O125" s="4"/>
      <c r="P125" s="4"/>
      <c r="R125" s="4"/>
      <c r="S125" s="4"/>
    </row>
    <row r="126" spans="1:19" x14ac:dyDescent="0.3">
      <c r="A126">
        <v>5</v>
      </c>
      <c r="B126" t="s">
        <v>12</v>
      </c>
      <c r="C126">
        <v>18.100000000000001</v>
      </c>
      <c r="D126">
        <v>19.02</v>
      </c>
      <c r="E126">
        <v>11.75</v>
      </c>
      <c r="F126">
        <f t="shared" si="19"/>
        <v>7.27</v>
      </c>
      <c r="G126">
        <v>9300</v>
      </c>
      <c r="H126">
        <v>3.13</v>
      </c>
      <c r="I126">
        <v>2.94</v>
      </c>
      <c r="J126" s="4">
        <f t="shared" si="20"/>
        <v>3.0350000000000001</v>
      </c>
      <c r="K126">
        <v>878</v>
      </c>
      <c r="L126">
        <v>892</v>
      </c>
      <c r="M126">
        <v>45.7</v>
      </c>
      <c r="N126" s="4">
        <f t="shared" si="24"/>
        <v>5.023687528</v>
      </c>
      <c r="O126" s="4">
        <f t="shared" si="25"/>
        <v>5.1242407919999993</v>
      </c>
      <c r="P126" s="4">
        <f t="shared" si="26"/>
        <v>0.19533678288</v>
      </c>
      <c r="R126" s="4">
        <f t="shared" si="27"/>
        <v>7.0701312398283713</v>
      </c>
      <c r="S126" s="4">
        <f t="shared" si="28"/>
        <v>96.150213586057333</v>
      </c>
    </row>
    <row r="127" spans="1:19" x14ac:dyDescent="0.3">
      <c r="A127">
        <v>5</v>
      </c>
      <c r="B127" t="s">
        <v>13</v>
      </c>
      <c r="C127">
        <v>17.8</v>
      </c>
      <c r="D127">
        <v>19.03</v>
      </c>
      <c r="E127">
        <v>11.75</v>
      </c>
      <c r="F127">
        <f t="shared" si="19"/>
        <v>7.2800000000000011</v>
      </c>
      <c r="G127">
        <v>9300</v>
      </c>
      <c r="H127">
        <v>3.13</v>
      </c>
      <c r="I127">
        <v>2.94</v>
      </c>
      <c r="J127" s="4">
        <f t="shared" si="20"/>
        <v>3.0350000000000001</v>
      </c>
      <c r="K127">
        <v>878</v>
      </c>
      <c r="L127">
        <v>892</v>
      </c>
      <c r="M127">
        <v>37.200000000000003</v>
      </c>
      <c r="N127" s="4">
        <f t="shared" si="24"/>
        <v>5.023687528</v>
      </c>
      <c r="O127" s="4">
        <f t="shared" si="25"/>
        <v>5.1242407919999993</v>
      </c>
      <c r="P127" s="4">
        <f t="shared" si="26"/>
        <v>0.15769003808000001</v>
      </c>
      <c r="R127" s="4">
        <f t="shared" si="27"/>
        <v>7.1991797382633331</v>
      </c>
      <c r="S127" s="4">
        <f t="shared" si="28"/>
        <v>96.892172803995521</v>
      </c>
    </row>
    <row r="128" spans="1:19" x14ac:dyDescent="0.3">
      <c r="A128">
        <v>5</v>
      </c>
      <c r="B128" t="s">
        <v>14</v>
      </c>
      <c r="C128">
        <v>17.600000000000001</v>
      </c>
      <c r="D128">
        <v>19.62</v>
      </c>
      <c r="E128">
        <v>11.75</v>
      </c>
      <c r="F128">
        <f t="shared" si="19"/>
        <v>7.870000000000001</v>
      </c>
      <c r="G128">
        <v>9300</v>
      </c>
      <c r="H128">
        <v>3.13</v>
      </c>
      <c r="I128">
        <v>2.94</v>
      </c>
      <c r="J128" s="4">
        <f t="shared" si="20"/>
        <v>3.0350000000000001</v>
      </c>
      <c r="K128">
        <v>878</v>
      </c>
      <c r="L128">
        <v>892</v>
      </c>
      <c r="M128">
        <v>46.9</v>
      </c>
      <c r="N128" s="4">
        <f t="shared" si="24"/>
        <v>5.023687528</v>
      </c>
      <c r="O128" s="4">
        <f t="shared" si="25"/>
        <v>5.1242407919999993</v>
      </c>
      <c r="P128" s="4">
        <f t="shared" si="26"/>
        <v>0.20067061391999996</v>
      </c>
      <c r="R128" s="4">
        <f t="shared" si="27"/>
        <v>7.8710687188932731</v>
      </c>
      <c r="S128" s="4">
        <f t="shared" si="28"/>
        <v>96.045092011055914</v>
      </c>
    </row>
    <row r="129" spans="1:19" x14ac:dyDescent="0.3">
      <c r="A129">
        <v>6</v>
      </c>
      <c r="B129" t="s">
        <v>11</v>
      </c>
      <c r="C129">
        <v>17.7</v>
      </c>
      <c r="D129">
        <v>18.91</v>
      </c>
      <c r="E129">
        <v>11.78</v>
      </c>
      <c r="F129">
        <f t="shared" si="19"/>
        <v>7.1300000000000008</v>
      </c>
      <c r="G129">
        <v>9300</v>
      </c>
      <c r="H129">
        <v>3.13</v>
      </c>
      <c r="I129">
        <v>2.94</v>
      </c>
      <c r="J129" s="4">
        <f t="shared" si="20"/>
        <v>3.0350000000000001</v>
      </c>
      <c r="K129">
        <v>878</v>
      </c>
      <c r="L129">
        <v>892</v>
      </c>
      <c r="M129">
        <v>66.8</v>
      </c>
      <c r="N129" s="4">
        <f t="shared" si="24"/>
        <v>5.023687528</v>
      </c>
      <c r="O129" s="4">
        <f t="shared" si="25"/>
        <v>5.1242407919999993</v>
      </c>
      <c r="P129" s="4">
        <f t="shared" si="26"/>
        <v>0.28980857247999997</v>
      </c>
      <c r="R129" s="4">
        <f t="shared" si="27"/>
        <v>7.090680273343521</v>
      </c>
      <c r="S129" s="4">
        <f t="shared" si="28"/>
        <v>94.288320466181602</v>
      </c>
    </row>
    <row r="130" spans="1:19" x14ac:dyDescent="0.3">
      <c r="A130">
        <v>6</v>
      </c>
      <c r="B130" t="s">
        <v>12</v>
      </c>
      <c r="C130">
        <v>18</v>
      </c>
      <c r="D130">
        <v>17.72</v>
      </c>
      <c r="E130">
        <v>11.72</v>
      </c>
      <c r="F130">
        <f t="shared" si="19"/>
        <v>5.9999999999999982</v>
      </c>
      <c r="G130">
        <v>9300</v>
      </c>
      <c r="H130">
        <v>3.13</v>
      </c>
      <c r="I130">
        <v>2.94</v>
      </c>
      <c r="J130" s="4">
        <f t="shared" si="20"/>
        <v>3.0350000000000001</v>
      </c>
      <c r="K130">
        <v>878</v>
      </c>
      <c r="L130">
        <v>892</v>
      </c>
      <c r="M130">
        <v>63.5</v>
      </c>
      <c r="N130" s="4">
        <f t="shared" si="24"/>
        <v>5.023687528</v>
      </c>
      <c r="O130" s="4">
        <f t="shared" si="25"/>
        <v>5.1242407919999993</v>
      </c>
      <c r="P130" s="4">
        <f t="shared" si="26"/>
        <v>0.2749375</v>
      </c>
      <c r="R130" s="4">
        <f t="shared" si="27"/>
        <v>5.8674633397933764</v>
      </c>
      <c r="S130" s="4">
        <f t="shared" si="28"/>
        <v>94.581406345605728</v>
      </c>
    </row>
    <row r="131" spans="1:19" x14ac:dyDescent="0.3">
      <c r="A131">
        <v>6</v>
      </c>
      <c r="B131" t="s">
        <v>13</v>
      </c>
      <c r="C131">
        <v>17.600000000000001</v>
      </c>
      <c r="D131">
        <v>17.28</v>
      </c>
      <c r="E131">
        <v>11.7</v>
      </c>
      <c r="F131">
        <f t="shared" si="19"/>
        <v>5.5800000000000018</v>
      </c>
      <c r="G131">
        <v>9300</v>
      </c>
      <c r="H131">
        <v>3.13</v>
      </c>
      <c r="I131">
        <v>2.94</v>
      </c>
      <c r="J131" s="4">
        <f t="shared" si="20"/>
        <v>3.0350000000000001</v>
      </c>
      <c r="K131">
        <v>878</v>
      </c>
      <c r="L131">
        <v>892</v>
      </c>
      <c r="M131">
        <v>71.099999999999994</v>
      </c>
      <c r="N131" s="4">
        <f t="shared" si="24"/>
        <v>5.023687528</v>
      </c>
      <c r="O131" s="4">
        <f t="shared" si="25"/>
        <v>5.1242407919999993</v>
      </c>
      <c r="P131" s="4">
        <f t="shared" si="26"/>
        <v>0.30923936431999993</v>
      </c>
      <c r="R131" s="4">
        <f t="shared" si="27"/>
        <v>5.5807577447807466</v>
      </c>
      <c r="S131" s="4">
        <f t="shared" si="28"/>
        <v>93.905369557833069</v>
      </c>
    </row>
    <row r="132" spans="1:19" x14ac:dyDescent="0.3">
      <c r="A132">
        <v>6</v>
      </c>
      <c r="B132" t="s">
        <v>14</v>
      </c>
      <c r="C132">
        <v>17.7</v>
      </c>
      <c r="D132">
        <v>17.850000000000001</v>
      </c>
      <c r="E132">
        <v>11.79</v>
      </c>
      <c r="F132">
        <f t="shared" si="19"/>
        <v>6.0600000000000023</v>
      </c>
      <c r="G132">
        <v>9300</v>
      </c>
      <c r="H132">
        <v>3.13</v>
      </c>
      <c r="I132">
        <v>2.94</v>
      </c>
      <c r="J132" s="4">
        <f t="shared" si="20"/>
        <v>3.0350000000000001</v>
      </c>
      <c r="K132">
        <v>878</v>
      </c>
      <c r="L132">
        <v>892</v>
      </c>
      <c r="M132">
        <v>78.5</v>
      </c>
      <c r="N132" s="4">
        <f t="shared" si="24"/>
        <v>5.023687528</v>
      </c>
      <c r="O132" s="4">
        <f t="shared" si="25"/>
        <v>5.1242407919999993</v>
      </c>
      <c r="P132" s="4">
        <f t="shared" si="26"/>
        <v>0.34281969999999995</v>
      </c>
      <c r="R132" s="4">
        <f t="shared" si="27"/>
        <v>6.0265809896860807</v>
      </c>
      <c r="S132" s="4">
        <f t="shared" si="28"/>
        <v>93.243552985600914</v>
      </c>
    </row>
    <row r="133" spans="1:19" x14ac:dyDescent="0.3">
      <c r="A133">
        <v>7</v>
      </c>
      <c r="B133" t="s">
        <v>11</v>
      </c>
      <c r="C133">
        <v>17.8</v>
      </c>
      <c r="D133">
        <v>16.329999999999998</v>
      </c>
      <c r="E133">
        <v>11.77</v>
      </c>
      <c r="F133">
        <f t="shared" si="19"/>
        <v>4.5599999999999987</v>
      </c>
      <c r="G133">
        <v>9300</v>
      </c>
      <c r="H133">
        <v>3.13</v>
      </c>
      <c r="I133">
        <v>2.94</v>
      </c>
      <c r="J133" s="4">
        <f t="shared" si="20"/>
        <v>3.0350000000000001</v>
      </c>
      <c r="K133">
        <v>878</v>
      </c>
      <c r="L133">
        <v>892</v>
      </c>
      <c r="M133">
        <v>94.9</v>
      </c>
      <c r="N133" s="4">
        <f t="shared" si="24"/>
        <v>5.023687528</v>
      </c>
      <c r="O133" s="4">
        <f t="shared" si="25"/>
        <v>5.1242407919999993</v>
      </c>
      <c r="P133" s="4">
        <f t="shared" si="26"/>
        <v>0.41787798671999998</v>
      </c>
      <c r="R133" s="4">
        <f t="shared" si="27"/>
        <v>4.5093763195715386</v>
      </c>
      <c r="S133" s="4">
        <f t="shared" si="28"/>
        <v>91.76427003536422</v>
      </c>
    </row>
    <row r="134" spans="1:19" x14ac:dyDescent="0.3">
      <c r="A134">
        <v>7</v>
      </c>
      <c r="B134" t="s">
        <v>12</v>
      </c>
      <c r="C134">
        <v>17.600000000000001</v>
      </c>
      <c r="D134">
        <v>16.32</v>
      </c>
      <c r="E134">
        <v>11.81</v>
      </c>
      <c r="F134">
        <f t="shared" si="19"/>
        <v>4.51</v>
      </c>
      <c r="G134">
        <v>9300</v>
      </c>
      <c r="H134">
        <v>3.13</v>
      </c>
      <c r="I134">
        <v>2.94</v>
      </c>
      <c r="J134" s="4">
        <f t="shared" si="20"/>
        <v>3.0350000000000001</v>
      </c>
      <c r="K134">
        <v>878</v>
      </c>
      <c r="L134">
        <v>892</v>
      </c>
      <c r="M134">
        <v>72</v>
      </c>
      <c r="N134" s="4">
        <f t="shared" si="24"/>
        <v>5.023687528</v>
      </c>
      <c r="O134" s="4">
        <f t="shared" si="25"/>
        <v>5.1242407919999993</v>
      </c>
      <c r="P134" s="4">
        <f t="shared" si="26"/>
        <v>0.31331391199999997</v>
      </c>
      <c r="R134" s="4">
        <f t="shared" si="27"/>
        <v>4.510612442466158</v>
      </c>
      <c r="S134" s="4">
        <f t="shared" si="28"/>
        <v>93.825066513674386</v>
      </c>
    </row>
    <row r="135" spans="1:19" x14ac:dyDescent="0.3">
      <c r="A135">
        <v>7</v>
      </c>
      <c r="B135" t="s">
        <v>13</v>
      </c>
      <c r="C135">
        <v>18.2</v>
      </c>
      <c r="D135">
        <v>15.95</v>
      </c>
      <c r="E135">
        <v>11.71</v>
      </c>
      <c r="F135">
        <f t="shared" si="19"/>
        <v>4.2399999999999984</v>
      </c>
      <c r="G135">
        <v>9300</v>
      </c>
      <c r="H135">
        <v>3.13</v>
      </c>
      <c r="I135">
        <v>2.94</v>
      </c>
      <c r="J135" s="4">
        <f t="shared" si="20"/>
        <v>3.0350000000000001</v>
      </c>
      <c r="K135">
        <v>878</v>
      </c>
      <c r="L135">
        <v>892</v>
      </c>
      <c r="M135">
        <v>93.7</v>
      </c>
      <c r="N135" s="4">
        <f t="shared" si="24"/>
        <v>5.023687528</v>
      </c>
      <c r="O135" s="4">
        <f t="shared" si="25"/>
        <v>5.1242407919999993</v>
      </c>
      <c r="P135" s="4">
        <f t="shared" si="26"/>
        <v>0.41235614927999997</v>
      </c>
      <c r="R135" s="4">
        <f t="shared" si="27"/>
        <v>4.1007765759435006</v>
      </c>
      <c r="S135" s="4">
        <f t="shared" si="28"/>
        <v>91.87309692625027</v>
      </c>
    </row>
    <row r="136" spans="1:19" x14ac:dyDescent="0.3">
      <c r="A136">
        <v>7</v>
      </c>
      <c r="B136" t="s">
        <v>14</v>
      </c>
      <c r="C136">
        <v>17.899999999999999</v>
      </c>
      <c r="D136">
        <v>15.98</v>
      </c>
      <c r="E136">
        <v>11.77</v>
      </c>
      <c r="F136">
        <f t="shared" si="19"/>
        <v>4.2100000000000009</v>
      </c>
      <c r="G136">
        <v>9300</v>
      </c>
      <c r="H136">
        <v>3.13</v>
      </c>
      <c r="I136">
        <v>2.94</v>
      </c>
      <c r="J136" s="4">
        <f t="shared" si="20"/>
        <v>3.0350000000000001</v>
      </c>
      <c r="K136">
        <v>878</v>
      </c>
      <c r="L136">
        <v>892</v>
      </c>
      <c r="M136">
        <v>85.3</v>
      </c>
      <c r="N136" s="4">
        <f t="shared" si="24"/>
        <v>5.023687528</v>
      </c>
      <c r="O136" s="4">
        <f t="shared" si="25"/>
        <v>5.1242407919999993</v>
      </c>
      <c r="P136" s="4">
        <f t="shared" si="26"/>
        <v>0.37383489168</v>
      </c>
      <c r="R136" s="4">
        <f t="shared" si="27"/>
        <v>4.1400034626586804</v>
      </c>
      <c r="S136" s="4">
        <f t="shared" si="28"/>
        <v>92.632291441333308</v>
      </c>
    </row>
    <row r="137" spans="1:19" x14ac:dyDescent="0.3">
      <c r="A137">
        <v>8</v>
      </c>
      <c r="B137" t="s">
        <v>11</v>
      </c>
      <c r="C137">
        <v>18.100000000000001</v>
      </c>
      <c r="D137">
        <v>17.27</v>
      </c>
      <c r="E137">
        <v>12.36</v>
      </c>
      <c r="F137">
        <f t="shared" si="19"/>
        <v>4.91</v>
      </c>
      <c r="G137">
        <v>9300</v>
      </c>
      <c r="H137">
        <v>3.13</v>
      </c>
      <c r="I137">
        <v>2.94</v>
      </c>
      <c r="J137" s="4">
        <f t="shared" si="20"/>
        <v>3.0350000000000001</v>
      </c>
      <c r="K137">
        <v>878</v>
      </c>
      <c r="L137">
        <v>892</v>
      </c>
      <c r="M137">
        <v>87.6</v>
      </c>
      <c r="N137" s="4">
        <f t="shared" si="24"/>
        <v>5.023687528</v>
      </c>
      <c r="O137" s="4">
        <f t="shared" si="25"/>
        <v>5.1242407919999993</v>
      </c>
      <c r="P137" s="4">
        <f t="shared" si="26"/>
        <v>0.38435948191999997</v>
      </c>
      <c r="R137" s="4">
        <f t="shared" si="27"/>
        <v>4.7750129831578141</v>
      </c>
      <c r="S137" s="4">
        <f t="shared" si="28"/>
        <v>92.424868016411054</v>
      </c>
    </row>
    <row r="138" spans="1:19" x14ac:dyDescent="0.3">
      <c r="A138">
        <v>8</v>
      </c>
      <c r="B138" t="s">
        <v>12</v>
      </c>
      <c r="C138">
        <v>18.100000000000001</v>
      </c>
      <c r="D138">
        <v>15.11</v>
      </c>
      <c r="E138">
        <v>11.79</v>
      </c>
      <c r="F138">
        <f t="shared" si="19"/>
        <v>3.3200000000000003</v>
      </c>
      <c r="G138">
        <v>9300</v>
      </c>
      <c r="H138">
        <v>3.13</v>
      </c>
      <c r="I138">
        <v>2.94</v>
      </c>
      <c r="J138" s="4">
        <f t="shared" si="20"/>
        <v>3.0350000000000001</v>
      </c>
      <c r="K138">
        <v>878</v>
      </c>
      <c r="L138">
        <v>892</v>
      </c>
      <c r="M138">
        <v>71.7</v>
      </c>
      <c r="N138" s="4">
        <f t="shared" si="24"/>
        <v>5.023687528</v>
      </c>
      <c r="O138" s="4">
        <f t="shared" si="25"/>
        <v>5.1242407919999993</v>
      </c>
      <c r="P138" s="4">
        <f t="shared" si="26"/>
        <v>0.31195543568</v>
      </c>
      <c r="R138" s="4">
        <f t="shared" si="27"/>
        <v>3.2287256831128195</v>
      </c>
      <c r="S138" s="4">
        <f t="shared" si="28"/>
        <v>93.851839984616674</v>
      </c>
    </row>
    <row r="139" spans="1:19" x14ac:dyDescent="0.3">
      <c r="A139">
        <v>8</v>
      </c>
      <c r="B139" t="s">
        <v>13</v>
      </c>
      <c r="C139">
        <v>17.899999999999999</v>
      </c>
      <c r="D139">
        <v>15.36</v>
      </c>
      <c r="E139">
        <v>11.8</v>
      </c>
      <c r="F139">
        <f t="shared" si="19"/>
        <v>3.5599999999999987</v>
      </c>
      <c r="G139">
        <v>9300</v>
      </c>
      <c r="H139">
        <v>3.13</v>
      </c>
      <c r="I139">
        <v>2.94</v>
      </c>
      <c r="J139" s="4">
        <f t="shared" si="20"/>
        <v>3.0350000000000001</v>
      </c>
      <c r="K139">
        <v>878</v>
      </c>
      <c r="L139">
        <v>892</v>
      </c>
      <c r="M139">
        <v>91.7</v>
      </c>
      <c r="N139" s="4">
        <f t="shared" si="24"/>
        <v>5.023687528</v>
      </c>
      <c r="O139" s="4">
        <f t="shared" si="25"/>
        <v>5.1242407919999993</v>
      </c>
      <c r="P139" s="4">
        <f t="shared" si="26"/>
        <v>0.40316353167999996</v>
      </c>
      <c r="R139" s="4">
        <f t="shared" si="27"/>
        <v>3.5008105289940366</v>
      </c>
      <c r="S139" s="4">
        <f t="shared" si="28"/>
        <v>92.054269226844525</v>
      </c>
    </row>
    <row r="140" spans="1:19" x14ac:dyDescent="0.3">
      <c r="A140">
        <v>8</v>
      </c>
      <c r="B140" t="s">
        <v>14</v>
      </c>
      <c r="C140">
        <v>17.600000000000001</v>
      </c>
      <c r="J140" s="4"/>
      <c r="N140" s="4"/>
      <c r="O140" s="4"/>
      <c r="P140" s="4"/>
      <c r="R140" s="4"/>
      <c r="S140" s="4"/>
    </row>
    <row r="142" spans="1:19" x14ac:dyDescent="0.3">
      <c r="A142" s="2" t="s">
        <v>43</v>
      </c>
    </row>
    <row r="144" spans="1:19" x14ac:dyDescent="0.3">
      <c r="A144" t="s">
        <v>1</v>
      </c>
      <c r="B144" t="s">
        <v>34</v>
      </c>
      <c r="C144" t="s">
        <v>44</v>
      </c>
    </row>
    <row r="145" spans="1:3" x14ac:dyDescent="0.3">
      <c r="A145">
        <v>1</v>
      </c>
      <c r="B145" s="4">
        <f>AVERAGE(S109:S112)</f>
        <v>97.004581320550543</v>
      </c>
      <c r="C145" s="4">
        <f>_xlfn.CONFIDENCE.T(0.05,_xlfn.STDEV.S(S109:S112),4)</f>
        <v>5.5845442671685251E-2</v>
      </c>
    </row>
    <row r="146" spans="1:3" x14ac:dyDescent="0.3">
      <c r="A146">
        <v>2</v>
      </c>
      <c r="B146" s="4">
        <f>AVERAGE(S113:S116)</f>
        <v>97.294210257599502</v>
      </c>
      <c r="C146" s="4">
        <f>_xlfn.CONFIDENCE.T(0.05,_xlfn.STDEV.S(S113:S116),4)</f>
        <v>0.38580335829940765</v>
      </c>
    </row>
    <row r="147" spans="1:3" x14ac:dyDescent="0.3">
      <c r="A147">
        <v>3</v>
      </c>
      <c r="B147" s="4">
        <f>AVERAGE(S117:S120)</f>
        <v>97.161111422288286</v>
      </c>
      <c r="C147" s="4">
        <f>_xlfn.CONFIDENCE.T(0.05,_xlfn.STDEV.S(S117:S120),4)</f>
        <v>0.46712975989739997</v>
      </c>
    </row>
    <row r="148" spans="1:3" x14ac:dyDescent="0.3">
      <c r="A148">
        <v>4</v>
      </c>
      <c r="B148" s="4">
        <f>AVERAGE(S121:S124)</f>
        <v>96.264156785496795</v>
      </c>
      <c r="C148" s="4">
        <f>_xlfn.CONFIDENCE.T(0.05,_xlfn.STDEV.S(S121:S124),4)</f>
        <v>0.81077352055515151</v>
      </c>
    </row>
    <row r="149" spans="1:3" x14ac:dyDescent="0.3">
      <c r="A149">
        <v>5</v>
      </c>
      <c r="B149" s="4">
        <f>AVERAGE(S125:S128)</f>
        <v>96.362492800369594</v>
      </c>
      <c r="C149" s="4">
        <f>_xlfn.CONFIDENCE.T(0.05,_xlfn.STDEV.S(S125:S128),3)</f>
        <v>1.1469705701851811</v>
      </c>
    </row>
    <row r="150" spans="1:3" x14ac:dyDescent="0.3">
      <c r="A150">
        <v>6</v>
      </c>
      <c r="B150" s="4">
        <f>AVERAGE(S129:S132)</f>
        <v>94.004662338805332</v>
      </c>
      <c r="C150" s="4">
        <f>_xlfn.CONFIDENCE.T(0.05,_xlfn.STDEV.S(S129:S132),4)</f>
        <v>0.91972243360031858</v>
      </c>
    </row>
    <row r="151" spans="1:3" x14ac:dyDescent="0.3">
      <c r="A151">
        <v>7</v>
      </c>
      <c r="B151" s="4">
        <f>AVERAGE(S133:S136)</f>
        <v>92.523681229155557</v>
      </c>
      <c r="C151" s="4">
        <f>_xlfn.CONFIDENCE.T(0.05,_xlfn.STDEV.S(S133:S136),4)</f>
        <v>1.5110659039431038</v>
      </c>
    </row>
    <row r="152" spans="1:3" x14ac:dyDescent="0.3">
      <c r="A152">
        <v>8</v>
      </c>
      <c r="B152" s="4">
        <f>AVERAGE(S137:S140)</f>
        <v>92.776992409290756</v>
      </c>
      <c r="C152" s="4">
        <f>_xlfn.CONFIDENCE.T(0.05,_xlfn.STDEV.S(S137:S140),3)</f>
        <v>2.3577187085381621</v>
      </c>
    </row>
  </sheetData>
  <mergeCells count="6">
    <mergeCell ref="K5:M5"/>
    <mergeCell ref="N5:P5"/>
    <mergeCell ref="K56:M56"/>
    <mergeCell ref="N56:P56"/>
    <mergeCell ref="K107:M107"/>
    <mergeCell ref="N107:P10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820F8-DABF-4863-994F-D02E49C7BDFE}">
  <dimension ref="A1:D55"/>
  <sheetViews>
    <sheetView workbookViewId="0"/>
  </sheetViews>
  <sheetFormatPr defaultRowHeight="14.4" x14ac:dyDescent="0.3"/>
  <cols>
    <col min="1" max="1" width="21" bestFit="1" customWidth="1"/>
    <col min="2" max="2" width="14.88671875" bestFit="1" customWidth="1"/>
  </cols>
  <sheetData>
    <row r="1" spans="1:4" x14ac:dyDescent="0.3">
      <c r="A1" s="1" t="s">
        <v>46</v>
      </c>
    </row>
    <row r="3" spans="1:4" x14ac:dyDescent="0.3">
      <c r="A3" t="s">
        <v>80</v>
      </c>
      <c r="B3" t="s">
        <v>81</v>
      </c>
    </row>
    <row r="4" spans="1:4" x14ac:dyDescent="0.3">
      <c r="A4" s="4">
        <v>21.74858634188778</v>
      </c>
      <c r="B4" s="4">
        <v>70.132000000000005</v>
      </c>
    </row>
    <row r="5" spans="1:4" x14ac:dyDescent="0.3">
      <c r="A5" s="4">
        <v>10.87429317094389</v>
      </c>
      <c r="B5" s="4">
        <v>34.722999999999999</v>
      </c>
    </row>
    <row r="6" spans="1:4" x14ac:dyDescent="0.3">
      <c r="A6" s="4">
        <v>5.437146585471945</v>
      </c>
      <c r="B6" s="4">
        <v>17.370999999999999</v>
      </c>
    </row>
    <row r="7" spans="1:4" x14ac:dyDescent="0.3">
      <c r="A7" s="4">
        <v>2.8273162244454113</v>
      </c>
      <c r="B7" s="4">
        <v>8.9939999999999998</v>
      </c>
    </row>
    <row r="8" spans="1:4" x14ac:dyDescent="0.3">
      <c r="A8" s="4">
        <v>1.3049151805132668</v>
      </c>
      <c r="B8" s="4">
        <v>4.1980000000000004</v>
      </c>
      <c r="D8" s="1"/>
    </row>
    <row r="9" spans="1:4" x14ac:dyDescent="0.3">
      <c r="A9" s="4">
        <v>0.65245759025663341</v>
      </c>
      <c r="B9" s="4">
        <v>2.09</v>
      </c>
    </row>
    <row r="10" spans="1:4" x14ac:dyDescent="0.3">
      <c r="A10" s="4">
        <v>0.34797738147020446</v>
      </c>
      <c r="B10" s="4">
        <v>1.0940000000000001</v>
      </c>
    </row>
    <row r="11" spans="1:4" x14ac:dyDescent="0.3">
      <c r="A11" s="4">
        <v>0.17398869073510223</v>
      </c>
      <c r="B11" s="4">
        <v>0.54200000000000004</v>
      </c>
    </row>
    <row r="12" spans="1:4" x14ac:dyDescent="0.3">
      <c r="A12" s="4">
        <v>8.6994345367551115E-2</v>
      </c>
      <c r="B12" s="4">
        <v>0.29399999999999998</v>
      </c>
    </row>
    <row r="13" spans="1:4" x14ac:dyDescent="0.3">
      <c r="A13" s="4">
        <v>4.3497172683775558E-2</v>
      </c>
      <c r="B13" s="4">
        <v>0.14899999999999999</v>
      </c>
    </row>
    <row r="15" spans="1:4" x14ac:dyDescent="0.3">
      <c r="A15" s="1" t="s">
        <v>47</v>
      </c>
    </row>
    <row r="17" spans="1:2" x14ac:dyDescent="0.3">
      <c r="A17" t="s">
        <v>80</v>
      </c>
      <c r="B17" t="s">
        <v>81</v>
      </c>
    </row>
    <row r="18" spans="1:2" x14ac:dyDescent="0.3">
      <c r="A18" s="4">
        <v>20.571898786257972</v>
      </c>
      <c r="B18" s="4">
        <v>121.51</v>
      </c>
    </row>
    <row r="19" spans="1:2" x14ac:dyDescent="0.3">
      <c r="A19" s="4">
        <v>10.285949393128986</v>
      </c>
      <c r="B19" s="4">
        <v>64.986000000000004</v>
      </c>
    </row>
    <row r="20" spans="1:2" x14ac:dyDescent="0.3">
      <c r="A20" s="4">
        <v>5.1429746965644929</v>
      </c>
      <c r="B20" s="4">
        <v>32.366</v>
      </c>
    </row>
    <row r="21" spans="1:2" x14ac:dyDescent="0.3">
      <c r="A21" s="4">
        <v>2.6743468422135361</v>
      </c>
      <c r="B21" s="4">
        <v>16.695</v>
      </c>
    </row>
    <row r="22" spans="1:2" x14ac:dyDescent="0.3">
      <c r="A22" s="4">
        <v>1.2343139271754784</v>
      </c>
      <c r="B22" s="4">
        <v>7.7969999999999997</v>
      </c>
    </row>
    <row r="23" spans="1:2" x14ac:dyDescent="0.3">
      <c r="A23" s="4">
        <v>0.61715696358773919</v>
      </c>
      <c r="B23" s="4">
        <v>3.89</v>
      </c>
    </row>
    <row r="24" spans="1:2" x14ac:dyDescent="0.3">
      <c r="A24" s="4">
        <v>0.32915038058012758</v>
      </c>
      <c r="B24" s="4">
        <v>2.0659999999999998</v>
      </c>
    </row>
    <row r="25" spans="1:2" x14ac:dyDescent="0.3">
      <c r="A25" s="4">
        <v>0.16457519029006379</v>
      </c>
      <c r="B25" s="4">
        <v>1.077</v>
      </c>
    </row>
    <row r="26" spans="1:2" x14ac:dyDescent="0.3">
      <c r="A26" s="4">
        <v>8.2287595145031894E-2</v>
      </c>
      <c r="B26" s="4">
        <v>0.61699999999999999</v>
      </c>
    </row>
    <row r="27" spans="1:2" x14ac:dyDescent="0.3">
      <c r="A27" s="4">
        <v>4.1143797572515947E-2</v>
      </c>
      <c r="B27" s="4">
        <v>0.33200000000000002</v>
      </c>
    </row>
    <row r="29" spans="1:2" x14ac:dyDescent="0.3">
      <c r="A29" s="1" t="s">
        <v>48</v>
      </c>
    </row>
    <row r="31" spans="1:2" x14ac:dyDescent="0.3">
      <c r="A31" t="s">
        <v>80</v>
      </c>
      <c r="B31" t="s">
        <v>81</v>
      </c>
    </row>
    <row r="32" spans="1:2" x14ac:dyDescent="0.3">
      <c r="A32" s="4">
        <v>14.104372355430183</v>
      </c>
      <c r="B32" s="4">
        <v>160.136</v>
      </c>
    </row>
    <row r="33" spans="1:2" x14ac:dyDescent="0.3">
      <c r="A33" s="4">
        <v>7.0521861777150914</v>
      </c>
      <c r="B33" s="4">
        <v>78.483999999999995</v>
      </c>
    </row>
    <row r="34" spans="1:2" x14ac:dyDescent="0.3">
      <c r="A34" s="4">
        <v>3.5260930888575457</v>
      </c>
      <c r="B34" s="4">
        <v>37.944000000000003</v>
      </c>
    </row>
    <row r="35" spans="1:2" x14ac:dyDescent="0.3">
      <c r="A35" s="4">
        <v>1.8335684062059237</v>
      </c>
      <c r="B35" s="4">
        <v>18.571999999999999</v>
      </c>
    </row>
    <row r="36" spans="1:2" x14ac:dyDescent="0.3">
      <c r="A36" s="4">
        <v>0.84626234132581091</v>
      </c>
      <c r="B36" s="4">
        <v>7.9089999999999998</v>
      </c>
    </row>
    <row r="37" spans="1:2" x14ac:dyDescent="0.3">
      <c r="A37" s="4">
        <v>0.42313117066290545</v>
      </c>
      <c r="B37" s="4">
        <v>3.57</v>
      </c>
    </row>
    <row r="38" spans="1:2" x14ac:dyDescent="0.3">
      <c r="A38" s="4">
        <v>0.22566995768688292</v>
      </c>
      <c r="B38" s="4">
        <v>1.7230000000000001</v>
      </c>
    </row>
    <row r="39" spans="1:2" x14ac:dyDescent="0.3">
      <c r="A39" s="4">
        <v>0.11283497884344146</v>
      </c>
      <c r="B39" s="4">
        <v>0.80900000000000005</v>
      </c>
    </row>
    <row r="40" spans="1:2" x14ac:dyDescent="0.3">
      <c r="A40" s="4">
        <v>5.6417489421720729E-2</v>
      </c>
      <c r="B40" s="4">
        <v>0.374</v>
      </c>
    </row>
    <row r="41" spans="1:2" x14ac:dyDescent="0.3">
      <c r="A41" s="4">
        <v>2.8208744710860365E-2</v>
      </c>
      <c r="B41" s="4">
        <v>0.19800000000000001</v>
      </c>
    </row>
    <row r="43" spans="1:2" x14ac:dyDescent="0.3">
      <c r="A43" s="1" t="s">
        <v>57</v>
      </c>
    </row>
    <row r="45" spans="1:2" x14ac:dyDescent="0.3">
      <c r="A45" t="s">
        <v>80</v>
      </c>
      <c r="B45" t="s">
        <v>81</v>
      </c>
    </row>
    <row r="46" spans="1:2" x14ac:dyDescent="0.3">
      <c r="A46" s="4">
        <v>5.2050801582344368</v>
      </c>
      <c r="B46" s="4">
        <v>110.014</v>
      </c>
    </row>
    <row r="47" spans="1:2" x14ac:dyDescent="0.3">
      <c r="A47" s="4">
        <v>2.6025400791172184</v>
      </c>
      <c r="B47" s="4">
        <v>53.197000000000003</v>
      </c>
    </row>
    <row r="48" spans="1:2" x14ac:dyDescent="0.3">
      <c r="A48" s="4">
        <v>1.3012700395586092</v>
      </c>
      <c r="B48" s="4">
        <v>24.707999999999998</v>
      </c>
    </row>
    <row r="49" spans="1:2" x14ac:dyDescent="0.3">
      <c r="A49" s="4">
        <v>0.67666042057047682</v>
      </c>
      <c r="B49" s="4">
        <v>11.881</v>
      </c>
    </row>
    <row r="50" spans="1:2" x14ac:dyDescent="0.3">
      <c r="A50" s="4">
        <v>0.31230480949406619</v>
      </c>
      <c r="B50" s="4">
        <v>5.1029999999999998</v>
      </c>
    </row>
    <row r="51" spans="1:2" x14ac:dyDescent="0.3">
      <c r="A51" s="4">
        <v>0.1561524047470331</v>
      </c>
      <c r="B51" s="4">
        <v>2.4750000000000001</v>
      </c>
    </row>
    <row r="52" spans="1:2" x14ac:dyDescent="0.3">
      <c r="A52" s="4">
        <v>8.3281282531750989E-2</v>
      </c>
      <c r="B52" s="4">
        <v>1.3169999999999999</v>
      </c>
    </row>
    <row r="53" spans="1:2" x14ac:dyDescent="0.3">
      <c r="A53" s="4">
        <v>4.1640641265875494E-2</v>
      </c>
      <c r="B53" s="4">
        <v>0.69799999999999995</v>
      </c>
    </row>
    <row r="54" spans="1:2" x14ac:dyDescent="0.3">
      <c r="A54" s="4">
        <v>2.0820320632937747E-2</v>
      </c>
      <c r="B54" s="4">
        <v>0.39100000000000001</v>
      </c>
    </row>
    <row r="55" spans="1:2" x14ac:dyDescent="0.3">
      <c r="A55" s="4">
        <v>1.0410160316468874E-2</v>
      </c>
      <c r="B55" s="4">
        <v>0.21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DC83B-C429-48AB-8431-4902D7BBCEA0}">
  <dimension ref="A1:AG750"/>
  <sheetViews>
    <sheetView zoomScaleNormal="100" workbookViewId="0"/>
  </sheetViews>
  <sheetFormatPr defaultRowHeight="14.4" x14ac:dyDescent="0.3"/>
  <cols>
    <col min="1" max="1" width="15.33203125" bestFit="1" customWidth="1"/>
    <col min="2" max="2" width="9.33203125" bestFit="1" customWidth="1"/>
    <col min="3" max="3" width="10.6640625" bestFit="1" customWidth="1"/>
    <col min="4" max="4" width="10.44140625" bestFit="1" customWidth="1"/>
    <col min="5" max="5" width="12" bestFit="1" customWidth="1"/>
    <col min="6" max="6" width="14.33203125" bestFit="1" customWidth="1"/>
    <col min="7" max="7" width="10.44140625" bestFit="1" customWidth="1"/>
    <col min="8" max="8" width="16.77734375" bestFit="1" customWidth="1"/>
    <col min="9" max="9" width="21.109375" bestFit="1" customWidth="1"/>
    <col min="10" max="10" width="27.5546875" bestFit="1" customWidth="1"/>
    <col min="18" max="18" width="13.109375" bestFit="1" customWidth="1"/>
    <col min="21" max="21" width="10.5546875" customWidth="1"/>
    <col min="22" max="22" width="9.77734375" customWidth="1"/>
    <col min="25" max="25" width="9.33203125" customWidth="1"/>
    <col min="30" max="30" width="14.109375" bestFit="1" customWidth="1"/>
  </cols>
  <sheetData>
    <row r="1" spans="1:33" x14ac:dyDescent="0.3">
      <c r="A1" s="1" t="s">
        <v>0</v>
      </c>
    </row>
    <row r="3" spans="1:33" x14ac:dyDescent="0.3">
      <c r="A3" s="2" t="s">
        <v>45</v>
      </c>
    </row>
    <row r="5" spans="1:33" x14ac:dyDescent="0.3">
      <c r="K5" s="7" t="s">
        <v>49</v>
      </c>
      <c r="L5" s="7"/>
      <c r="M5" s="7"/>
      <c r="N5" s="7" t="s">
        <v>50</v>
      </c>
      <c r="O5" s="7"/>
      <c r="P5" s="7"/>
      <c r="Q5" s="7" t="s">
        <v>51</v>
      </c>
      <c r="R5" s="7"/>
      <c r="S5" s="7"/>
      <c r="T5" s="7" t="s">
        <v>52</v>
      </c>
      <c r="U5" s="7"/>
      <c r="V5" s="7"/>
      <c r="W5" s="7" t="s">
        <v>53</v>
      </c>
      <c r="X5" s="7"/>
      <c r="Y5" s="7"/>
      <c r="Z5" s="7" t="s">
        <v>54</v>
      </c>
      <c r="AA5" s="7"/>
      <c r="AB5" s="7"/>
      <c r="AE5" s="7" t="s">
        <v>34</v>
      </c>
      <c r="AF5" s="7"/>
      <c r="AG5" s="7"/>
    </row>
    <row r="6" spans="1:33" x14ac:dyDescent="0.3">
      <c r="A6" t="s">
        <v>1</v>
      </c>
      <c r="B6" t="s">
        <v>2</v>
      </c>
      <c r="C6" t="s">
        <v>3</v>
      </c>
      <c r="D6" t="s">
        <v>6</v>
      </c>
      <c r="E6" t="s">
        <v>5</v>
      </c>
      <c r="F6" t="s">
        <v>4</v>
      </c>
      <c r="G6" t="s">
        <v>7</v>
      </c>
      <c r="H6" t="s">
        <v>10</v>
      </c>
      <c r="I6" t="s">
        <v>9</v>
      </c>
      <c r="J6" t="s">
        <v>8</v>
      </c>
      <c r="K6" t="s">
        <v>46</v>
      </c>
      <c r="L6" t="s">
        <v>47</v>
      </c>
      <c r="M6" t="s">
        <v>48</v>
      </c>
      <c r="N6" t="s">
        <v>46</v>
      </c>
      <c r="O6" t="s">
        <v>47</v>
      </c>
      <c r="P6" t="s">
        <v>48</v>
      </c>
      <c r="Q6" t="s">
        <v>46</v>
      </c>
      <c r="R6" t="s">
        <v>47</v>
      </c>
      <c r="S6" t="s">
        <v>48</v>
      </c>
      <c r="T6" t="s">
        <v>46</v>
      </c>
      <c r="U6" t="s">
        <v>47</v>
      </c>
      <c r="V6" t="s">
        <v>48</v>
      </c>
      <c r="W6" t="s">
        <v>46</v>
      </c>
      <c r="X6" t="s">
        <v>47</v>
      </c>
      <c r="Y6" t="s">
        <v>48</v>
      </c>
      <c r="Z6" t="s">
        <v>46</v>
      </c>
      <c r="AA6" t="s">
        <v>47</v>
      </c>
      <c r="AB6" t="s">
        <v>48</v>
      </c>
      <c r="AD6" t="s">
        <v>23</v>
      </c>
      <c r="AE6" t="s">
        <v>46</v>
      </c>
      <c r="AF6" t="s">
        <v>47</v>
      </c>
      <c r="AG6" t="s">
        <v>48</v>
      </c>
    </row>
    <row r="7" spans="1:33" x14ac:dyDescent="0.3">
      <c r="A7">
        <v>8</v>
      </c>
      <c r="B7" t="s">
        <v>11</v>
      </c>
      <c r="C7">
        <v>16.600000000000001</v>
      </c>
      <c r="D7">
        <v>27.8</v>
      </c>
      <c r="E7">
        <v>11.8</v>
      </c>
      <c r="F7">
        <f>D7-E7</f>
        <v>16</v>
      </c>
      <c r="G7">
        <v>4033</v>
      </c>
      <c r="H7">
        <v>3.01</v>
      </c>
      <c r="I7">
        <v>2.7</v>
      </c>
      <c r="J7" s="4">
        <f>(H7+I7)/2</f>
        <v>2.855</v>
      </c>
      <c r="K7" s="4">
        <v>12.647</v>
      </c>
      <c r="L7" s="4">
        <v>6.593</v>
      </c>
      <c r="M7" s="4">
        <v>66.451999999999998</v>
      </c>
      <c r="N7" s="4">
        <v>12.662000000000001</v>
      </c>
      <c r="O7" s="4">
        <v>7.0629999999999997</v>
      </c>
      <c r="P7" s="4">
        <v>67.466999999999999</v>
      </c>
      <c r="Q7" s="4">
        <v>12.180999999999999</v>
      </c>
      <c r="R7" s="4">
        <v>1.5429999999999999</v>
      </c>
      <c r="S7" s="4">
        <v>45.438000000000002</v>
      </c>
      <c r="T7" s="4">
        <f>0.3076*K7^1.0067</f>
        <v>3.9569190539205548</v>
      </c>
      <c r="U7" s="4">
        <f>0.1428*L7^1.0375</f>
        <v>1.0104780837031375</v>
      </c>
      <c r="V7" s="4">
        <f>0.1321*M7^0.9121</f>
        <v>6.0703316029906604</v>
      </c>
      <c r="W7" s="4">
        <f>0.3076*N7^1.0067</f>
        <v>3.9616436284037926</v>
      </c>
      <c r="X7" s="4">
        <f>0.1428*O7^1.0375</f>
        <v>1.0853117601263118</v>
      </c>
      <c r="Y7" s="4">
        <f>0.1321*P7^0.9121</f>
        <v>6.1548444672202498</v>
      </c>
      <c r="Z7" s="4">
        <f>0.3076*Q7^1.0067</f>
        <v>3.8101611989678954</v>
      </c>
      <c r="AA7" s="4">
        <f>0.1428*R7^1.0375</f>
        <v>0.22395350084399313</v>
      </c>
      <c r="AB7" s="4">
        <f>0.1321*S7^0.9121</f>
        <v>4.2917545526447229</v>
      </c>
      <c r="AD7" s="4">
        <f>F7/1000/PI()/0.0007/C7*100/G7*60*60</f>
        <v>39.123550510752608</v>
      </c>
      <c r="AE7" s="4">
        <f>(1-2*Z7/(T7+W7))*100</f>
        <v>3.7663436706042996</v>
      </c>
      <c r="AF7" s="4">
        <f t="shared" ref="AF7:AG7" si="0">(1-2*AA7/(U7+X7))*100</f>
        <v>78.628248294706609</v>
      </c>
      <c r="AG7" s="4">
        <f t="shared" si="0"/>
        <v>29.788257805097096</v>
      </c>
    </row>
    <row r="8" spans="1:33" x14ac:dyDescent="0.3">
      <c r="A8">
        <v>8</v>
      </c>
      <c r="B8" t="s">
        <v>12</v>
      </c>
      <c r="C8">
        <v>16.100000000000001</v>
      </c>
      <c r="D8">
        <v>29.37</v>
      </c>
      <c r="E8">
        <v>11.75</v>
      </c>
      <c r="F8">
        <f t="shared" ref="F8:F22" si="1">D8-E8</f>
        <v>17.62</v>
      </c>
      <c r="G8">
        <v>4033</v>
      </c>
      <c r="H8">
        <v>3.01</v>
      </c>
      <c r="I8">
        <v>2.7</v>
      </c>
      <c r="J8" s="4">
        <f t="shared" ref="J8:J22" si="2">(H8+I8)/2</f>
        <v>2.855</v>
      </c>
      <c r="K8" s="4">
        <v>12.647</v>
      </c>
      <c r="L8" s="4">
        <v>6.593</v>
      </c>
      <c r="M8" s="4">
        <v>66.451999999999998</v>
      </c>
      <c r="N8" s="4">
        <v>12.662000000000001</v>
      </c>
      <c r="O8" s="4">
        <v>7.0629999999999997</v>
      </c>
      <c r="P8" s="4">
        <v>67.466999999999999</v>
      </c>
      <c r="Q8" s="4">
        <v>12.468999999999999</v>
      </c>
      <c r="R8" s="4">
        <v>1.054</v>
      </c>
      <c r="S8" s="4">
        <v>45.005000000000003</v>
      </c>
      <c r="T8" s="4">
        <f t="shared" ref="T8:T22" si="3">0.3076*K8^1.0067</f>
        <v>3.9569190539205548</v>
      </c>
      <c r="U8" s="4">
        <f t="shared" ref="U8:U22" si="4">0.1428*L8^1.0375</f>
        <v>1.0104780837031375</v>
      </c>
      <c r="V8" s="4">
        <f t="shared" ref="V8:V22" si="5">0.1321*M8^0.9121</f>
        <v>6.0703316029906604</v>
      </c>
      <c r="W8" s="4">
        <f t="shared" ref="W8:W22" si="6">0.3076*N8^1.0067</f>
        <v>3.9616436284037926</v>
      </c>
      <c r="X8" s="4">
        <f t="shared" ref="X8:X22" si="7">0.1428*O8^1.0375</f>
        <v>1.0853117601263118</v>
      </c>
      <c r="Y8" s="4">
        <f t="shared" ref="Y8:Y22" si="8">0.1321*P8^0.9121</f>
        <v>6.1548444672202498</v>
      </c>
      <c r="Z8" s="4">
        <f t="shared" ref="Z8:Z22" si="9">0.3076*Q8^1.0067</f>
        <v>3.9008569818900356</v>
      </c>
      <c r="AA8" s="4">
        <f t="shared" ref="AA8:AA22" si="10">0.1428*R8^1.0375</f>
        <v>0.15080833363886628</v>
      </c>
      <c r="AB8" s="4">
        <f t="shared" ref="AB8:AB22" si="11">0.1321*S8^0.9121</f>
        <v>4.2544356808394275</v>
      </c>
      <c r="AD8" s="4">
        <f t="shared" ref="AD8:AD22" si="12">F8/1000/PI()/0.0007/C8*100/G8*60*60</f>
        <v>44.422847577605005</v>
      </c>
      <c r="AE8" s="4">
        <f t="shared" ref="AE8:AE22" si="13">(1-2*Z8/(T8+W8))*100</f>
        <v>1.4756304045569268</v>
      </c>
      <c r="AF8" s="4">
        <f t="shared" ref="AF8:AF22" si="14">(1-2*AA8/(U8+X8))*100</f>
        <v>85.608448854460732</v>
      </c>
      <c r="AG8" s="4">
        <f t="shared" ref="AG8:AG22" si="15">(1-2*AB8/(V8+Y8))*100</f>
        <v>30.398782702096018</v>
      </c>
    </row>
    <row r="9" spans="1:33" x14ac:dyDescent="0.3">
      <c r="A9">
        <v>8</v>
      </c>
      <c r="B9" t="s">
        <v>13</v>
      </c>
      <c r="C9">
        <v>17.3</v>
      </c>
      <c r="D9">
        <v>29.87</v>
      </c>
      <c r="E9">
        <v>11.78</v>
      </c>
      <c r="F9">
        <f t="shared" si="1"/>
        <v>18.090000000000003</v>
      </c>
      <c r="G9">
        <v>4033</v>
      </c>
      <c r="H9">
        <v>3.01</v>
      </c>
      <c r="I9">
        <v>2.7</v>
      </c>
      <c r="J9" s="4">
        <f t="shared" si="2"/>
        <v>2.855</v>
      </c>
      <c r="K9" s="4">
        <v>12.647</v>
      </c>
      <c r="L9" s="4">
        <v>6.593</v>
      </c>
      <c r="M9" s="4">
        <v>66.451999999999998</v>
      </c>
      <c r="N9" s="4">
        <v>12.662000000000001</v>
      </c>
      <c r="O9" s="4">
        <v>7.0629999999999997</v>
      </c>
      <c r="P9" s="4">
        <v>67.466999999999999</v>
      </c>
      <c r="Q9" s="4">
        <v>12.125999999999999</v>
      </c>
      <c r="R9" s="4">
        <v>3.1789999999999998</v>
      </c>
      <c r="S9" s="4">
        <v>51.421999999999997</v>
      </c>
      <c r="T9" s="4">
        <f t="shared" si="3"/>
        <v>3.9569190539205548</v>
      </c>
      <c r="U9" s="4">
        <f t="shared" si="4"/>
        <v>1.0104780837031375</v>
      </c>
      <c r="V9" s="4">
        <f t="shared" si="5"/>
        <v>6.0703316029906604</v>
      </c>
      <c r="W9" s="4">
        <f t="shared" si="6"/>
        <v>3.9616436284037926</v>
      </c>
      <c r="X9" s="4">
        <f t="shared" si="7"/>
        <v>1.0853117601263118</v>
      </c>
      <c r="Y9" s="4">
        <f t="shared" si="8"/>
        <v>6.1548444672202498</v>
      </c>
      <c r="Z9" s="4">
        <f t="shared" si="9"/>
        <v>3.7928424472615179</v>
      </c>
      <c r="AA9" s="4">
        <f t="shared" si="10"/>
        <v>0.47408327049066545</v>
      </c>
      <c r="AB9" s="4">
        <f t="shared" si="11"/>
        <v>4.8044290879556719</v>
      </c>
      <c r="AD9" s="4">
        <f t="shared" si="12"/>
        <v>42.444246665736777</v>
      </c>
      <c r="AE9" s="4">
        <f t="shared" si="13"/>
        <v>4.2037652684666522</v>
      </c>
      <c r="AF9" s="4">
        <f t="shared" si="14"/>
        <v>54.758510555198079</v>
      </c>
      <c r="AG9" s="4">
        <f t="shared" si="15"/>
        <v>21.401065140278419</v>
      </c>
    </row>
    <row r="10" spans="1:33" x14ac:dyDescent="0.3">
      <c r="A10">
        <v>8</v>
      </c>
      <c r="B10" t="s">
        <v>14</v>
      </c>
      <c r="C10">
        <v>16.899999999999999</v>
      </c>
      <c r="D10">
        <v>31.24</v>
      </c>
      <c r="E10">
        <v>11.76</v>
      </c>
      <c r="F10">
        <f t="shared" si="1"/>
        <v>19.479999999999997</v>
      </c>
      <c r="G10">
        <v>4033</v>
      </c>
      <c r="H10">
        <v>3.01</v>
      </c>
      <c r="I10">
        <v>2.7</v>
      </c>
      <c r="J10" s="4">
        <f t="shared" si="2"/>
        <v>2.855</v>
      </c>
      <c r="K10" s="4">
        <v>12.647</v>
      </c>
      <c r="L10" s="4">
        <v>6.593</v>
      </c>
      <c r="M10" s="4">
        <v>66.451999999999998</v>
      </c>
      <c r="N10" s="4">
        <v>12.662000000000001</v>
      </c>
      <c r="O10" s="4">
        <v>7.0629999999999997</v>
      </c>
      <c r="P10" s="4">
        <v>67.466999999999999</v>
      </c>
      <c r="Q10" s="4">
        <v>11.922000000000001</v>
      </c>
      <c r="R10" s="4">
        <v>3.76</v>
      </c>
      <c r="S10" s="4">
        <v>52.804000000000002</v>
      </c>
      <c r="T10" s="4">
        <f t="shared" si="3"/>
        <v>3.9569190539205548</v>
      </c>
      <c r="U10" s="4">
        <f t="shared" si="4"/>
        <v>1.0104780837031375</v>
      </c>
      <c r="V10" s="4">
        <f t="shared" si="5"/>
        <v>6.0703316029906604</v>
      </c>
      <c r="W10" s="4">
        <f t="shared" si="6"/>
        <v>3.9616436284037926</v>
      </c>
      <c r="X10" s="4">
        <f t="shared" si="7"/>
        <v>1.0853117601263118</v>
      </c>
      <c r="Y10" s="4">
        <f t="shared" si="8"/>
        <v>6.1548444672202498</v>
      </c>
      <c r="Z10" s="4">
        <f t="shared" si="9"/>
        <v>3.7286102378831565</v>
      </c>
      <c r="AA10" s="4">
        <f t="shared" si="10"/>
        <v>0.5642682269869016</v>
      </c>
      <c r="AB10" s="4">
        <f t="shared" si="11"/>
        <v>4.922063659066696</v>
      </c>
      <c r="AD10" s="4">
        <f t="shared" si="12"/>
        <v>46.787367905181384</v>
      </c>
      <c r="AE10" s="4">
        <f t="shared" si="13"/>
        <v>5.8260851756321008</v>
      </c>
      <c r="AF10" s="4">
        <f t="shared" si="14"/>
        <v>46.152212861584943</v>
      </c>
      <c r="AG10" s="4">
        <f t="shared" si="15"/>
        <v>19.476600896402797</v>
      </c>
    </row>
    <row r="11" spans="1:33" x14ac:dyDescent="0.3">
      <c r="A11">
        <v>9</v>
      </c>
      <c r="B11" t="s">
        <v>11</v>
      </c>
      <c r="C11">
        <v>16.7</v>
      </c>
      <c r="D11">
        <v>28.85</v>
      </c>
      <c r="E11">
        <v>11.83</v>
      </c>
      <c r="F11">
        <f t="shared" si="1"/>
        <v>17.020000000000003</v>
      </c>
      <c r="G11">
        <v>4033</v>
      </c>
      <c r="H11">
        <v>3.01</v>
      </c>
      <c r="I11">
        <v>2.7</v>
      </c>
      <c r="J11" s="4">
        <f t="shared" si="2"/>
        <v>2.855</v>
      </c>
      <c r="K11" s="4">
        <v>12.647</v>
      </c>
      <c r="L11" s="4">
        <v>6.593</v>
      </c>
      <c r="M11" s="4">
        <v>66.451999999999998</v>
      </c>
      <c r="N11" s="4">
        <v>12.662000000000001</v>
      </c>
      <c r="O11" s="4">
        <v>7.0629999999999997</v>
      </c>
      <c r="P11" s="4">
        <v>67.466999999999999</v>
      </c>
      <c r="Q11" s="4">
        <v>12.022</v>
      </c>
      <c r="R11" s="4">
        <v>3.335</v>
      </c>
      <c r="S11" s="4">
        <v>51.555</v>
      </c>
      <c r="T11" s="4">
        <f t="shared" si="3"/>
        <v>3.9569190539205548</v>
      </c>
      <c r="U11" s="4">
        <f t="shared" si="4"/>
        <v>1.0104780837031375</v>
      </c>
      <c r="V11" s="4">
        <f t="shared" si="5"/>
        <v>6.0703316029906604</v>
      </c>
      <c r="W11" s="4">
        <f t="shared" si="6"/>
        <v>3.9616436284037926</v>
      </c>
      <c r="X11" s="4">
        <f t="shared" si="7"/>
        <v>1.0853117601263118</v>
      </c>
      <c r="Y11" s="4">
        <f t="shared" si="8"/>
        <v>6.1548444672202498</v>
      </c>
      <c r="Z11" s="4">
        <f t="shared" si="9"/>
        <v>3.7600957026384321</v>
      </c>
      <c r="AA11" s="4">
        <f t="shared" si="10"/>
        <v>0.49824177677868664</v>
      </c>
      <c r="AB11" s="4">
        <f t="shared" si="11"/>
        <v>4.8157618976451495</v>
      </c>
      <c r="AD11" s="4">
        <f t="shared" si="12"/>
        <v>41.368469209969902</v>
      </c>
      <c r="AE11" s="4">
        <f t="shared" si="13"/>
        <v>5.0308533635367914</v>
      </c>
      <c r="AF11" s="4">
        <f t="shared" si="14"/>
        <v>52.453078418559954</v>
      </c>
      <c r="AG11" s="4">
        <f t="shared" si="15"/>
        <v>21.215663971012777</v>
      </c>
    </row>
    <row r="12" spans="1:33" x14ac:dyDescent="0.3">
      <c r="A12">
        <v>9</v>
      </c>
      <c r="B12" t="s">
        <v>12</v>
      </c>
      <c r="C12">
        <v>17</v>
      </c>
      <c r="D12">
        <v>29.92</v>
      </c>
      <c r="E12">
        <v>12.56</v>
      </c>
      <c r="F12">
        <f t="shared" si="1"/>
        <v>17.36</v>
      </c>
      <c r="G12">
        <v>4033</v>
      </c>
      <c r="H12">
        <v>3.01</v>
      </c>
      <c r="I12">
        <v>2.7</v>
      </c>
      <c r="J12" s="4">
        <f t="shared" si="2"/>
        <v>2.855</v>
      </c>
      <c r="K12" s="4">
        <v>12.647</v>
      </c>
      <c r="L12" s="4">
        <v>6.593</v>
      </c>
      <c r="M12" s="4">
        <v>66.451999999999998</v>
      </c>
      <c r="N12" s="4">
        <v>12.662000000000001</v>
      </c>
      <c r="O12" s="4">
        <v>7.0629999999999997</v>
      </c>
      <c r="P12" s="4">
        <v>67.466999999999999</v>
      </c>
      <c r="Q12" s="4">
        <v>12.169</v>
      </c>
      <c r="R12" s="4">
        <v>2.484</v>
      </c>
      <c r="S12" s="4">
        <v>48.77</v>
      </c>
      <c r="T12" s="4">
        <f t="shared" si="3"/>
        <v>3.9569190539205548</v>
      </c>
      <c r="U12" s="4">
        <f t="shared" si="4"/>
        <v>1.0104780837031375</v>
      </c>
      <c r="V12" s="4">
        <f t="shared" si="5"/>
        <v>6.0703316029906604</v>
      </c>
      <c r="W12" s="4">
        <f t="shared" si="6"/>
        <v>3.9616436284037926</v>
      </c>
      <c r="X12" s="4">
        <f t="shared" si="7"/>
        <v>1.0853117601263118</v>
      </c>
      <c r="Y12" s="4">
        <f t="shared" si="8"/>
        <v>6.1548444672202498</v>
      </c>
      <c r="Z12" s="4">
        <f t="shared" si="9"/>
        <v>3.8063825174643284</v>
      </c>
      <c r="AA12" s="4">
        <f t="shared" si="10"/>
        <v>0.36702697441771626</v>
      </c>
      <c r="AB12" s="4">
        <f t="shared" si="11"/>
        <v>4.5779067916747902</v>
      </c>
      <c r="AD12" s="4">
        <f t="shared" si="12"/>
        <v>41.450251073480302</v>
      </c>
      <c r="AE12" s="4">
        <f t="shared" si="13"/>
        <v>3.8617822408388069</v>
      </c>
      <c r="AF12" s="4">
        <f t="shared" si="14"/>
        <v>64.974830324868776</v>
      </c>
      <c r="AG12" s="4">
        <f t="shared" si="15"/>
        <v>25.106898004851207</v>
      </c>
    </row>
    <row r="13" spans="1:33" x14ac:dyDescent="0.3">
      <c r="A13">
        <v>9</v>
      </c>
      <c r="B13" t="s">
        <v>13</v>
      </c>
      <c r="C13">
        <v>17.100000000000001</v>
      </c>
      <c r="D13">
        <v>31.39</v>
      </c>
      <c r="E13">
        <v>11.8</v>
      </c>
      <c r="F13">
        <f t="shared" si="1"/>
        <v>19.59</v>
      </c>
      <c r="G13">
        <v>4033</v>
      </c>
      <c r="H13">
        <v>3.01</v>
      </c>
      <c r="I13">
        <v>2.7</v>
      </c>
      <c r="J13" s="4">
        <f t="shared" si="2"/>
        <v>2.855</v>
      </c>
      <c r="K13" s="4">
        <v>12.647</v>
      </c>
      <c r="L13" s="4">
        <v>6.593</v>
      </c>
      <c r="M13" s="4">
        <v>66.451999999999998</v>
      </c>
      <c r="N13" s="4">
        <v>12.662000000000001</v>
      </c>
      <c r="O13" s="4">
        <v>7.0629999999999997</v>
      </c>
      <c r="P13" s="4">
        <v>67.466999999999999</v>
      </c>
      <c r="Q13" s="4">
        <v>12.01</v>
      </c>
      <c r="R13" s="4">
        <v>3.2109999999999999</v>
      </c>
      <c r="S13" s="4">
        <v>51.19</v>
      </c>
      <c r="T13" s="4">
        <f t="shared" si="3"/>
        <v>3.9569190539205548</v>
      </c>
      <c r="U13" s="4">
        <f t="shared" si="4"/>
        <v>1.0104780837031375</v>
      </c>
      <c r="V13" s="4">
        <f t="shared" si="5"/>
        <v>6.0703316029906604</v>
      </c>
      <c r="W13" s="4">
        <f t="shared" si="6"/>
        <v>3.9616436284037926</v>
      </c>
      <c r="X13" s="4">
        <f t="shared" si="7"/>
        <v>1.0853117601263118</v>
      </c>
      <c r="Y13" s="4">
        <f t="shared" si="8"/>
        <v>6.1548444672202498</v>
      </c>
      <c r="Z13" s="4">
        <f t="shared" si="9"/>
        <v>3.7563173539289156</v>
      </c>
      <c r="AA13" s="4">
        <f t="shared" si="10"/>
        <v>0.47903530751390844</v>
      </c>
      <c r="AB13" s="4">
        <f t="shared" si="11"/>
        <v>4.7846544057567986</v>
      </c>
      <c r="AD13" s="4">
        <f t="shared" si="12"/>
        <v>46.501256888865797</v>
      </c>
      <c r="AE13" s="4">
        <f t="shared" si="13"/>
        <v>5.1262835283557244</v>
      </c>
      <c r="AF13" s="4">
        <f t="shared" si="14"/>
        <v>54.28594055608076</v>
      </c>
      <c r="AG13" s="4">
        <f t="shared" si="15"/>
        <v>21.724572664183263</v>
      </c>
    </row>
    <row r="14" spans="1:33" x14ac:dyDescent="0.3">
      <c r="A14">
        <v>9</v>
      </c>
      <c r="B14" t="s">
        <v>14</v>
      </c>
      <c r="C14">
        <v>17.5</v>
      </c>
      <c r="D14">
        <v>29.63</v>
      </c>
      <c r="E14">
        <v>11.7</v>
      </c>
      <c r="F14">
        <f t="shared" si="1"/>
        <v>17.93</v>
      </c>
      <c r="G14">
        <v>4033</v>
      </c>
      <c r="H14">
        <v>3.01</v>
      </c>
      <c r="I14">
        <v>2.7</v>
      </c>
      <c r="J14" s="4">
        <f t="shared" si="2"/>
        <v>2.855</v>
      </c>
      <c r="K14" s="4">
        <v>12.647</v>
      </c>
      <c r="L14" s="4">
        <v>6.593</v>
      </c>
      <c r="M14" s="4">
        <v>66.451999999999998</v>
      </c>
      <c r="N14" s="4">
        <v>12.662000000000001</v>
      </c>
      <c r="O14" s="4">
        <v>7.0629999999999997</v>
      </c>
      <c r="P14" s="4">
        <v>67.466999999999999</v>
      </c>
      <c r="Q14" s="4">
        <v>12.103999999999999</v>
      </c>
      <c r="R14" s="4">
        <v>3.0459999999999998</v>
      </c>
      <c r="S14" s="4">
        <v>50.598999999999997</v>
      </c>
      <c r="T14" s="4">
        <f t="shared" si="3"/>
        <v>3.9569190539205548</v>
      </c>
      <c r="U14" s="4">
        <f t="shared" si="4"/>
        <v>1.0104780837031375</v>
      </c>
      <c r="V14" s="4">
        <f t="shared" si="5"/>
        <v>6.0703316029906604</v>
      </c>
      <c r="W14" s="4">
        <f t="shared" si="6"/>
        <v>3.9616436284037926</v>
      </c>
      <c r="X14" s="4">
        <f t="shared" si="7"/>
        <v>1.0853117601263118</v>
      </c>
      <c r="Y14" s="4">
        <f t="shared" si="8"/>
        <v>6.1548444672202498</v>
      </c>
      <c r="Z14" s="4">
        <f t="shared" si="9"/>
        <v>3.7859150938093928</v>
      </c>
      <c r="AA14" s="4">
        <f t="shared" si="10"/>
        <v>0.45352160156568799</v>
      </c>
      <c r="AB14" s="4">
        <f t="shared" si="11"/>
        <v>4.7342444147845066</v>
      </c>
      <c r="AD14" s="4">
        <f t="shared" si="12"/>
        <v>41.588054738997798</v>
      </c>
      <c r="AE14" s="4">
        <f t="shared" si="13"/>
        <v>4.378730188996693</v>
      </c>
      <c r="AF14" s="4">
        <f t="shared" si="14"/>
        <v>56.720698604301987</v>
      </c>
      <c r="AG14" s="4">
        <f t="shared" si="15"/>
        <v>22.54926411537841</v>
      </c>
    </row>
    <row r="15" spans="1:33" x14ac:dyDescent="0.3">
      <c r="A15">
        <v>10</v>
      </c>
      <c r="B15" t="s">
        <v>11</v>
      </c>
      <c r="C15">
        <v>16.899999999999999</v>
      </c>
      <c r="D15">
        <v>25.1</v>
      </c>
      <c r="E15">
        <v>11.73</v>
      </c>
      <c r="F15">
        <f t="shared" si="1"/>
        <v>13.370000000000001</v>
      </c>
      <c r="G15">
        <v>4033</v>
      </c>
      <c r="H15">
        <v>3.01</v>
      </c>
      <c r="I15">
        <v>2.7</v>
      </c>
      <c r="J15" s="4">
        <f t="shared" si="2"/>
        <v>2.855</v>
      </c>
      <c r="K15" s="4">
        <v>12.647</v>
      </c>
      <c r="L15" s="4">
        <v>6.593</v>
      </c>
      <c r="M15" s="4">
        <v>66.451999999999998</v>
      </c>
      <c r="N15" s="4">
        <v>12.662000000000001</v>
      </c>
      <c r="O15" s="4">
        <v>7.0629999999999997</v>
      </c>
      <c r="P15" s="4">
        <v>67.466999999999999</v>
      </c>
      <c r="Q15" s="4">
        <v>12.1</v>
      </c>
      <c r="R15" s="4">
        <v>2.0750000000000002</v>
      </c>
      <c r="S15" s="4">
        <v>47.198999999999998</v>
      </c>
      <c r="T15" s="4">
        <f t="shared" si="3"/>
        <v>3.9569190539205548</v>
      </c>
      <c r="U15" s="4">
        <f t="shared" si="4"/>
        <v>1.0104780837031375</v>
      </c>
      <c r="V15" s="4">
        <f t="shared" si="5"/>
        <v>6.0703316029906604</v>
      </c>
      <c r="W15" s="4">
        <f t="shared" si="6"/>
        <v>3.9616436284037926</v>
      </c>
      <c r="X15" s="4">
        <f t="shared" si="7"/>
        <v>1.0853117601263118</v>
      </c>
      <c r="Y15" s="4">
        <f t="shared" si="8"/>
        <v>6.1548444672202498</v>
      </c>
      <c r="Z15" s="4">
        <f t="shared" si="9"/>
        <v>3.7846555840588598</v>
      </c>
      <c r="AA15" s="4">
        <f t="shared" si="10"/>
        <v>0.3045330886767143</v>
      </c>
      <c r="AB15" s="4">
        <f t="shared" si="11"/>
        <v>4.4432108416487646</v>
      </c>
      <c r="AD15" s="4">
        <f t="shared" si="12"/>
        <v>32.11227458379237</v>
      </c>
      <c r="AE15" s="4">
        <f t="shared" si="13"/>
        <v>4.4105417639266786</v>
      </c>
      <c r="AF15" s="4">
        <f t="shared" si="14"/>
        <v>70.93858531919706</v>
      </c>
      <c r="AG15" s="4">
        <f t="shared" si="15"/>
        <v>27.310480992162766</v>
      </c>
    </row>
    <row r="16" spans="1:33" x14ac:dyDescent="0.3">
      <c r="A16">
        <v>10</v>
      </c>
      <c r="B16" t="s">
        <v>12</v>
      </c>
      <c r="C16">
        <v>17</v>
      </c>
      <c r="D16">
        <v>28.69</v>
      </c>
      <c r="E16">
        <v>12.34</v>
      </c>
      <c r="F16">
        <f t="shared" si="1"/>
        <v>16.350000000000001</v>
      </c>
      <c r="G16">
        <v>4033</v>
      </c>
      <c r="H16">
        <v>3.01</v>
      </c>
      <c r="I16">
        <v>2.7</v>
      </c>
      <c r="J16" s="4">
        <f t="shared" si="2"/>
        <v>2.855</v>
      </c>
      <c r="K16" s="4">
        <v>12.647</v>
      </c>
      <c r="L16" s="4">
        <v>6.593</v>
      </c>
      <c r="M16" s="4">
        <v>66.451999999999998</v>
      </c>
      <c r="N16" s="4">
        <v>12.662000000000001</v>
      </c>
      <c r="O16" s="4">
        <v>7.0629999999999997</v>
      </c>
      <c r="P16" s="4">
        <v>67.466999999999999</v>
      </c>
      <c r="Q16" s="4">
        <v>11.802</v>
      </c>
      <c r="R16" s="4">
        <v>4.2240000000000002</v>
      </c>
      <c r="S16" s="4">
        <v>53.378</v>
      </c>
      <c r="T16" s="4">
        <f t="shared" si="3"/>
        <v>3.9569190539205548</v>
      </c>
      <c r="U16" s="4">
        <f t="shared" si="4"/>
        <v>1.0104780837031375</v>
      </c>
      <c r="V16" s="4">
        <f t="shared" si="5"/>
        <v>6.0703316029906604</v>
      </c>
      <c r="W16" s="4">
        <f t="shared" si="6"/>
        <v>3.9616436284037926</v>
      </c>
      <c r="X16" s="4">
        <f t="shared" si="7"/>
        <v>1.0853117601263118</v>
      </c>
      <c r="Y16" s="4">
        <f t="shared" si="8"/>
        <v>6.1548444672202498</v>
      </c>
      <c r="Z16" s="4">
        <f t="shared" si="9"/>
        <v>3.6908300171029014</v>
      </c>
      <c r="AA16" s="4">
        <f t="shared" si="10"/>
        <v>0.63667348503838428</v>
      </c>
      <c r="AB16" s="4">
        <f t="shared" si="11"/>
        <v>4.9708421129411198</v>
      </c>
      <c r="AD16" s="4">
        <f t="shared" si="12"/>
        <v>39.038686926924136</v>
      </c>
      <c r="AE16" s="4">
        <f t="shared" si="13"/>
        <v>6.7803043261500999</v>
      </c>
      <c r="AF16" s="4">
        <f t="shared" si="14"/>
        <v>39.242621399954139</v>
      </c>
      <c r="AG16" s="4">
        <f t="shared" si="15"/>
        <v>18.678600874247163</v>
      </c>
    </row>
    <row r="17" spans="1:33" x14ac:dyDescent="0.3">
      <c r="A17">
        <v>10</v>
      </c>
      <c r="B17" t="s">
        <v>13</v>
      </c>
      <c r="C17">
        <v>16.3</v>
      </c>
      <c r="D17">
        <v>27.83</v>
      </c>
      <c r="E17">
        <v>11.75</v>
      </c>
      <c r="F17">
        <f t="shared" si="1"/>
        <v>16.079999999999998</v>
      </c>
      <c r="G17">
        <v>4033</v>
      </c>
      <c r="H17">
        <v>3.01</v>
      </c>
      <c r="I17">
        <v>2.7</v>
      </c>
      <c r="J17" s="4">
        <f t="shared" si="2"/>
        <v>2.855</v>
      </c>
      <c r="K17" s="4">
        <v>12.647</v>
      </c>
      <c r="L17" s="4">
        <v>6.593</v>
      </c>
      <c r="M17" s="4">
        <v>66.451999999999998</v>
      </c>
      <c r="N17" s="4">
        <v>12.662000000000001</v>
      </c>
      <c r="O17" s="4">
        <v>7.0629999999999997</v>
      </c>
      <c r="P17" s="4">
        <v>67.466999999999999</v>
      </c>
      <c r="Q17" s="4">
        <v>11.842000000000001</v>
      </c>
      <c r="R17" s="4">
        <v>3.42</v>
      </c>
      <c r="S17" s="4">
        <v>51.017000000000003</v>
      </c>
      <c r="T17" s="4">
        <f t="shared" si="3"/>
        <v>3.9569190539205548</v>
      </c>
      <c r="U17" s="4">
        <f t="shared" si="4"/>
        <v>1.0104780837031375</v>
      </c>
      <c r="V17" s="4">
        <f t="shared" si="5"/>
        <v>6.0703316029906604</v>
      </c>
      <c r="W17" s="4">
        <f t="shared" si="6"/>
        <v>3.9616436284037926</v>
      </c>
      <c r="X17" s="4">
        <f t="shared" si="7"/>
        <v>1.0853117601263118</v>
      </c>
      <c r="Y17" s="4">
        <f t="shared" si="8"/>
        <v>6.1548444672202498</v>
      </c>
      <c r="Z17" s="4">
        <f t="shared" si="9"/>
        <v>3.703423139344681</v>
      </c>
      <c r="AA17" s="4">
        <f t="shared" si="10"/>
        <v>0.5114230435834427</v>
      </c>
      <c r="AB17" s="4">
        <f t="shared" si="11"/>
        <v>4.7699035035236586</v>
      </c>
      <c r="AD17" s="4">
        <f t="shared" si="12"/>
        <v>40.042833936864149</v>
      </c>
      <c r="AE17" s="4">
        <f t="shared" si="13"/>
        <v>6.4622384662967765</v>
      </c>
      <c r="AF17" s="4">
        <f t="shared" si="14"/>
        <v>51.195197830621687</v>
      </c>
      <c r="AG17" s="4">
        <f t="shared" si="15"/>
        <v>21.965892742494177</v>
      </c>
    </row>
    <row r="18" spans="1:33" x14ac:dyDescent="0.3">
      <c r="A18">
        <v>10</v>
      </c>
      <c r="B18" t="s">
        <v>14</v>
      </c>
      <c r="C18">
        <v>17</v>
      </c>
      <c r="D18">
        <v>29.23</v>
      </c>
      <c r="E18">
        <v>11.75</v>
      </c>
      <c r="F18">
        <f t="shared" si="1"/>
        <v>17.48</v>
      </c>
      <c r="G18">
        <v>4033</v>
      </c>
      <c r="H18">
        <v>3.01</v>
      </c>
      <c r="I18">
        <v>2.7</v>
      </c>
      <c r="J18" s="4">
        <f t="shared" si="2"/>
        <v>2.855</v>
      </c>
      <c r="K18" s="4">
        <v>12.647</v>
      </c>
      <c r="L18" s="4">
        <v>6.593</v>
      </c>
      <c r="M18" s="4">
        <v>66.451999999999998</v>
      </c>
      <c r="N18" s="4">
        <v>12.662000000000001</v>
      </c>
      <c r="O18" s="4">
        <v>7.0629999999999997</v>
      </c>
      <c r="P18" s="4">
        <v>67.466999999999999</v>
      </c>
      <c r="Q18" s="4">
        <v>12.015000000000001</v>
      </c>
      <c r="R18" s="4">
        <v>2.9289999999999998</v>
      </c>
      <c r="S18" s="4">
        <v>49.917999999999999</v>
      </c>
      <c r="T18" s="4">
        <f t="shared" si="3"/>
        <v>3.9569190539205548</v>
      </c>
      <c r="U18" s="4">
        <f t="shared" si="4"/>
        <v>1.0104780837031375</v>
      </c>
      <c r="V18" s="4">
        <f t="shared" si="5"/>
        <v>6.0703316029906604</v>
      </c>
      <c r="W18" s="4">
        <f t="shared" si="6"/>
        <v>3.9616436284037926</v>
      </c>
      <c r="X18" s="4">
        <f t="shared" si="7"/>
        <v>1.0853117601263118</v>
      </c>
      <c r="Y18" s="4">
        <f t="shared" si="8"/>
        <v>6.1548444672202498</v>
      </c>
      <c r="Z18" s="4">
        <f t="shared" si="9"/>
        <v>3.7578916628187589</v>
      </c>
      <c r="AA18" s="4">
        <f t="shared" si="10"/>
        <v>0.43546129077986784</v>
      </c>
      <c r="AB18" s="4">
        <f t="shared" si="11"/>
        <v>4.6760935221160462</v>
      </c>
      <c r="AD18" s="4">
        <f t="shared" si="12"/>
        <v>41.736773546338462</v>
      </c>
      <c r="AE18" s="4">
        <f t="shared" si="13"/>
        <v>5.0865210372825098</v>
      </c>
      <c r="AF18" s="4">
        <f t="shared" si="14"/>
        <v>58.444183508000179</v>
      </c>
      <c r="AG18" s="4">
        <f t="shared" si="15"/>
        <v>23.500594261210118</v>
      </c>
    </row>
    <row r="19" spans="1:33" x14ac:dyDescent="0.3">
      <c r="A19">
        <v>11</v>
      </c>
      <c r="B19" t="s">
        <v>11</v>
      </c>
      <c r="C19">
        <v>16.899999999999999</v>
      </c>
      <c r="D19">
        <v>27.3</v>
      </c>
      <c r="E19">
        <v>11.79</v>
      </c>
      <c r="F19">
        <f>D19-E19</f>
        <v>15.510000000000002</v>
      </c>
      <c r="G19">
        <v>4033</v>
      </c>
      <c r="H19">
        <v>3.01</v>
      </c>
      <c r="I19">
        <v>2.7</v>
      </c>
      <c r="J19" s="4">
        <f t="shared" si="2"/>
        <v>2.855</v>
      </c>
      <c r="K19" s="4">
        <v>12.647</v>
      </c>
      <c r="L19" s="4">
        <v>6.593</v>
      </c>
      <c r="M19" s="4">
        <v>66.451999999999998</v>
      </c>
      <c r="N19" s="4">
        <v>12.662000000000001</v>
      </c>
      <c r="O19" s="4">
        <v>7.0629999999999997</v>
      </c>
      <c r="P19" s="4">
        <v>67.466999999999999</v>
      </c>
      <c r="Q19" s="4">
        <v>12.381</v>
      </c>
      <c r="R19" s="4">
        <v>1.6859999999999999</v>
      </c>
      <c r="S19" s="4">
        <v>46.798000000000002</v>
      </c>
      <c r="T19" s="4">
        <f t="shared" si="3"/>
        <v>3.9569190539205548</v>
      </c>
      <c r="U19" s="4">
        <f t="shared" si="4"/>
        <v>1.0104780837031375</v>
      </c>
      <c r="V19" s="4">
        <f t="shared" si="5"/>
        <v>6.0703316029906604</v>
      </c>
      <c r="W19" s="4">
        <f t="shared" si="6"/>
        <v>3.9616436284037926</v>
      </c>
      <c r="X19" s="4">
        <f t="shared" si="7"/>
        <v>1.0853117601263118</v>
      </c>
      <c r="Y19" s="4">
        <f t="shared" si="8"/>
        <v>6.1548444672202498</v>
      </c>
      <c r="Z19" s="4">
        <f t="shared" si="9"/>
        <v>3.8731428772936867</v>
      </c>
      <c r="AA19" s="4">
        <f t="shared" si="10"/>
        <v>0.24552342660118015</v>
      </c>
      <c r="AB19" s="4">
        <f t="shared" si="11"/>
        <v>4.4087668410130085</v>
      </c>
      <c r="AD19" s="4">
        <f t="shared" si="12"/>
        <v>37.252159969679859</v>
      </c>
      <c r="AE19" s="4">
        <f t="shared" si="13"/>
        <v>2.1756085624166088</v>
      </c>
      <c r="AF19" s="4">
        <f t="shared" si="14"/>
        <v>76.569842885338431</v>
      </c>
      <c r="AG19" s="4">
        <f t="shared" si="15"/>
        <v>27.873973909368033</v>
      </c>
    </row>
    <row r="20" spans="1:33" x14ac:dyDescent="0.3">
      <c r="A20">
        <v>11</v>
      </c>
      <c r="B20" t="s">
        <v>12</v>
      </c>
      <c r="C20">
        <v>17.100000000000001</v>
      </c>
      <c r="D20">
        <v>26.64</v>
      </c>
      <c r="E20">
        <v>11.84</v>
      </c>
      <c r="F20">
        <f t="shared" si="1"/>
        <v>14.8</v>
      </c>
      <c r="G20">
        <v>4033</v>
      </c>
      <c r="H20">
        <v>3.01</v>
      </c>
      <c r="I20">
        <v>2.7</v>
      </c>
      <c r="J20" s="4">
        <f t="shared" si="2"/>
        <v>2.855</v>
      </c>
      <c r="K20" s="4">
        <v>12.647</v>
      </c>
      <c r="L20" s="4">
        <v>6.593</v>
      </c>
      <c r="M20" s="4">
        <v>66.451999999999998</v>
      </c>
      <c r="N20" s="4">
        <v>12.662000000000001</v>
      </c>
      <c r="O20" s="4">
        <v>7.0629999999999997</v>
      </c>
      <c r="P20" s="4">
        <v>67.466999999999999</v>
      </c>
      <c r="Q20" s="4">
        <v>12.108000000000001</v>
      </c>
      <c r="R20" s="4">
        <v>3.3559999999999999</v>
      </c>
      <c r="S20" s="4">
        <v>51.966000000000001</v>
      </c>
      <c r="T20" s="4">
        <f t="shared" si="3"/>
        <v>3.9569190539205548</v>
      </c>
      <c r="U20" s="4">
        <f t="shared" si="4"/>
        <v>1.0104780837031375</v>
      </c>
      <c r="V20" s="4">
        <f t="shared" si="5"/>
        <v>6.0703316029906604</v>
      </c>
      <c r="W20" s="4">
        <f t="shared" si="6"/>
        <v>3.9616436284037926</v>
      </c>
      <c r="X20" s="4">
        <f t="shared" si="7"/>
        <v>1.0853117601263118</v>
      </c>
      <c r="Y20" s="4">
        <f t="shared" si="8"/>
        <v>6.1548444672202498</v>
      </c>
      <c r="Z20" s="4">
        <f t="shared" si="9"/>
        <v>3.7871746063486662</v>
      </c>
      <c r="AA20" s="4">
        <f t="shared" si="10"/>
        <v>0.50149716562085123</v>
      </c>
      <c r="AB20" s="4">
        <f t="shared" si="11"/>
        <v>4.8507666282294606</v>
      </c>
      <c r="AD20" s="4">
        <f t="shared" si="12"/>
        <v>35.131118017111476</v>
      </c>
      <c r="AE20" s="4">
        <f t="shared" si="13"/>
        <v>4.3469185436311726</v>
      </c>
      <c r="AF20" s="4">
        <f t="shared" si="14"/>
        <v>52.14241856382791</v>
      </c>
      <c r="AG20" s="4">
        <f t="shared" si="15"/>
        <v>20.642997689835731</v>
      </c>
    </row>
    <row r="21" spans="1:33" x14ac:dyDescent="0.3">
      <c r="A21">
        <v>11</v>
      </c>
      <c r="B21" t="s">
        <v>13</v>
      </c>
      <c r="C21">
        <v>17.2</v>
      </c>
      <c r="D21">
        <v>24.74</v>
      </c>
      <c r="E21">
        <v>11.79</v>
      </c>
      <c r="F21">
        <f t="shared" si="1"/>
        <v>12.95</v>
      </c>
      <c r="G21">
        <v>4033</v>
      </c>
      <c r="H21">
        <v>3.01</v>
      </c>
      <c r="I21">
        <v>2.7</v>
      </c>
      <c r="J21" s="4">
        <f t="shared" si="2"/>
        <v>2.855</v>
      </c>
      <c r="K21" s="4">
        <v>12.647</v>
      </c>
      <c r="L21" s="4">
        <v>6.593</v>
      </c>
      <c r="M21" s="4">
        <v>66.451999999999998</v>
      </c>
      <c r="N21" s="4">
        <v>12.662000000000001</v>
      </c>
      <c r="O21" s="4">
        <v>7.0629999999999997</v>
      </c>
      <c r="P21" s="4">
        <v>67.466999999999999</v>
      </c>
      <c r="Q21" s="4">
        <v>12.31</v>
      </c>
      <c r="R21" s="4">
        <v>1.9950000000000001</v>
      </c>
      <c r="S21" s="4">
        <v>47.497</v>
      </c>
      <c r="T21" s="4">
        <f t="shared" si="3"/>
        <v>3.9569190539205548</v>
      </c>
      <c r="U21" s="4">
        <f t="shared" si="4"/>
        <v>1.0104780837031375</v>
      </c>
      <c r="V21" s="4">
        <f t="shared" si="5"/>
        <v>6.0703316029906604</v>
      </c>
      <c r="W21" s="4">
        <f t="shared" si="6"/>
        <v>3.9616436284037926</v>
      </c>
      <c r="X21" s="4">
        <f t="shared" si="7"/>
        <v>1.0853117601263118</v>
      </c>
      <c r="Y21" s="4">
        <f t="shared" si="8"/>
        <v>6.1548444672202498</v>
      </c>
      <c r="Z21" s="4">
        <f t="shared" si="9"/>
        <v>3.8507835953317975</v>
      </c>
      <c r="AA21" s="4">
        <f t="shared" si="10"/>
        <v>0.29236068193720166</v>
      </c>
      <c r="AB21" s="4">
        <f t="shared" si="11"/>
        <v>4.4687909624978603</v>
      </c>
      <c r="AD21" s="4">
        <f t="shared" si="12"/>
        <v>30.561008914594794</v>
      </c>
      <c r="AE21" s="4">
        <f t="shared" si="13"/>
        <v>2.7403393818568267</v>
      </c>
      <c r="AF21" s="4">
        <f t="shared" si="14"/>
        <v>72.100190980695174</v>
      </c>
      <c r="AG21" s="4">
        <f t="shared" si="15"/>
        <v>26.891998334699419</v>
      </c>
    </row>
    <row r="22" spans="1:33" x14ac:dyDescent="0.3">
      <c r="A22">
        <v>11</v>
      </c>
      <c r="B22" t="s">
        <v>14</v>
      </c>
      <c r="C22">
        <v>16.7</v>
      </c>
      <c r="D22">
        <v>23.65</v>
      </c>
      <c r="E22">
        <v>11.78</v>
      </c>
      <c r="F22">
        <f t="shared" si="1"/>
        <v>11.87</v>
      </c>
      <c r="G22">
        <v>4033</v>
      </c>
      <c r="H22">
        <v>3.01</v>
      </c>
      <c r="I22">
        <v>2.7</v>
      </c>
      <c r="J22" s="4">
        <f t="shared" si="2"/>
        <v>2.855</v>
      </c>
      <c r="K22" s="4">
        <v>12.647</v>
      </c>
      <c r="L22" s="4">
        <v>6.593</v>
      </c>
      <c r="M22" s="4">
        <v>66.451999999999998</v>
      </c>
      <c r="N22" s="4">
        <v>12.662000000000001</v>
      </c>
      <c r="O22" s="4">
        <v>7.0629999999999997</v>
      </c>
      <c r="P22" s="4">
        <v>67.466999999999999</v>
      </c>
      <c r="Q22" s="4">
        <v>12.545999999999999</v>
      </c>
      <c r="R22" s="4">
        <v>0.98899999999999999</v>
      </c>
      <c r="S22" s="4">
        <v>44.832999999999998</v>
      </c>
      <c r="T22" s="4">
        <f t="shared" si="3"/>
        <v>3.9569190539205548</v>
      </c>
      <c r="U22" s="4">
        <f t="shared" si="4"/>
        <v>1.0104780837031375</v>
      </c>
      <c r="V22" s="4">
        <f t="shared" si="5"/>
        <v>6.0703316029906604</v>
      </c>
      <c r="W22" s="4">
        <f t="shared" si="6"/>
        <v>3.9616436284037926</v>
      </c>
      <c r="X22" s="4">
        <f t="shared" si="7"/>
        <v>1.0853117601263118</v>
      </c>
      <c r="Y22" s="4">
        <f t="shared" si="8"/>
        <v>6.1548444672202498</v>
      </c>
      <c r="Z22" s="4">
        <f t="shared" si="9"/>
        <v>3.9251078987531742</v>
      </c>
      <c r="AA22" s="4">
        <f t="shared" si="10"/>
        <v>0.14117063231934732</v>
      </c>
      <c r="AB22" s="4">
        <f t="shared" si="11"/>
        <v>4.2396028125060345</v>
      </c>
      <c r="AD22" s="4">
        <f t="shared" si="12"/>
        <v>28.850982933157614</v>
      </c>
      <c r="AE22" s="4">
        <f t="shared" si="13"/>
        <v>0.86312235641654578</v>
      </c>
      <c r="AF22" s="4">
        <f t="shared" si="14"/>
        <v>86.528169059031342</v>
      </c>
      <c r="AG22" s="4">
        <f t="shared" si="15"/>
        <v>30.641443719789429</v>
      </c>
    </row>
    <row r="23" spans="1:33" x14ac:dyDescent="0.3">
      <c r="AD23" s="4"/>
    </row>
    <row r="24" spans="1:33" x14ac:dyDescent="0.3">
      <c r="B24" s="7" t="s">
        <v>55</v>
      </c>
      <c r="C24" s="7"/>
      <c r="D24" s="7"/>
      <c r="E24" s="7" t="s">
        <v>44</v>
      </c>
      <c r="F24" s="7"/>
      <c r="G24" s="7"/>
    </row>
    <row r="25" spans="1:33" x14ac:dyDescent="0.3">
      <c r="A25" t="s">
        <v>1</v>
      </c>
      <c r="B25" t="s">
        <v>46</v>
      </c>
      <c r="C25" t="s">
        <v>47</v>
      </c>
      <c r="D25" t="s">
        <v>48</v>
      </c>
      <c r="E25" t="s">
        <v>46</v>
      </c>
      <c r="F25" t="s">
        <v>47</v>
      </c>
      <c r="G25" t="s">
        <v>48</v>
      </c>
    </row>
    <row r="26" spans="1:33" x14ac:dyDescent="0.3">
      <c r="A26">
        <v>8</v>
      </c>
      <c r="B26" s="4">
        <f>AVERAGE(AE7:AE10)</f>
        <v>3.8179561298149949</v>
      </c>
      <c r="C26" s="4">
        <f t="shared" ref="C26:D26" si="16">AVERAGE(AF7:AF10)</f>
        <v>66.286855141487592</v>
      </c>
      <c r="D26" s="4">
        <f t="shared" si="16"/>
        <v>25.266176635968584</v>
      </c>
      <c r="E26" s="4">
        <f>_xlfn.CONFIDENCE.T(0.05,_xlfn.STDEV.S(AE7:AE10),4)</f>
        <v>2.8569117569092812</v>
      </c>
      <c r="F26" s="4">
        <f t="shared" ref="F26:G26" si="17">_xlfn.CONFIDENCE.T(0.05,_xlfn.STDEV.S(AF7:AF10),4)</f>
        <v>29.966024891461576</v>
      </c>
      <c r="G26" s="4">
        <f t="shared" si="17"/>
        <v>8.9661406380961974</v>
      </c>
    </row>
    <row r="27" spans="1:33" x14ac:dyDescent="0.3">
      <c r="A27">
        <v>9</v>
      </c>
      <c r="B27" s="4">
        <f>AVERAGE(AE11:AE14)</f>
        <v>4.5994123304320045</v>
      </c>
      <c r="C27" s="4">
        <f t="shared" ref="C27:D27" si="18">AVERAGE(AF11:AF14)</f>
        <v>57.108636975952869</v>
      </c>
      <c r="D27" s="4">
        <f t="shared" si="18"/>
        <v>22.649099688856413</v>
      </c>
      <c r="E27" s="4">
        <f>_xlfn.CONFIDENCE.T(0.05,_xlfn.STDEV.S(AE11:AE14),4)</f>
        <v>0.94430453067049092</v>
      </c>
      <c r="F27" s="4">
        <f t="shared" ref="F27:G27" si="19">_xlfn.CONFIDENCE.T(0.05,_xlfn.STDEV.S(AF11:AF14),4)</f>
        <v>8.7959449213165879</v>
      </c>
      <c r="G27" s="4">
        <f t="shared" si="19"/>
        <v>2.7499828750841728</v>
      </c>
    </row>
    <row r="28" spans="1:33" x14ac:dyDescent="0.3">
      <c r="A28">
        <v>10</v>
      </c>
      <c r="B28" s="4">
        <f>AVERAGE(AE15:AE18)</f>
        <v>5.6849013984140164</v>
      </c>
      <c r="C28" s="4">
        <f t="shared" ref="C28:D28" si="20">AVERAGE(AF15:AF18)</f>
        <v>54.955147014443263</v>
      </c>
      <c r="D28" s="4">
        <f t="shared" si="20"/>
        <v>22.863892217528559</v>
      </c>
      <c r="E28" s="4">
        <f>_xlfn.CONFIDENCE.T(0.05,_xlfn.STDEV.S(AE15:AE18),4)</f>
        <v>1.7876106244038887</v>
      </c>
      <c r="F28" s="4">
        <f t="shared" ref="F28:G28" si="21">_xlfn.CONFIDENCE.T(0.05,_xlfn.STDEV.S(AF15:AF18),4)</f>
        <v>21.123237224066777</v>
      </c>
      <c r="G28" s="4">
        <f t="shared" si="21"/>
        <v>5.7003858757296646</v>
      </c>
    </row>
    <row r="29" spans="1:33" x14ac:dyDescent="0.3">
      <c r="A29">
        <v>11</v>
      </c>
      <c r="B29" s="4">
        <f>AVERAGE(AE19:AE22)</f>
        <v>2.5314972110802882</v>
      </c>
      <c r="C29" s="4">
        <f t="shared" ref="C29:D29" si="22">AVERAGE(AF19:AF22)</f>
        <v>71.835155372223213</v>
      </c>
      <c r="D29" s="4">
        <f t="shared" si="22"/>
        <v>26.51260341342315</v>
      </c>
      <c r="E29" s="4">
        <f>_xlfn.CONFIDENCE.T(0.05,_xlfn.STDEV.S(AE19:AE22),4)</f>
        <v>2.2966411111129887</v>
      </c>
      <c r="F29" s="4">
        <f t="shared" ref="F29:G29" si="23">_xlfn.CONFIDENCE.T(0.05,_xlfn.STDEV.S(AF19:AF22),4)</f>
        <v>22.988926201680822</v>
      </c>
      <c r="G29" s="4">
        <f t="shared" si="23"/>
        <v>6.7194638691638202</v>
      </c>
    </row>
    <row r="30" spans="1:33" x14ac:dyDescent="0.3">
      <c r="B30" s="4"/>
      <c r="C30" s="4"/>
    </row>
    <row r="31" spans="1:33" x14ac:dyDescent="0.3">
      <c r="K31" s="7" t="s">
        <v>49</v>
      </c>
      <c r="L31" s="7"/>
      <c r="M31" s="7"/>
      <c r="N31" s="7" t="s">
        <v>50</v>
      </c>
      <c r="O31" s="7"/>
      <c r="P31" s="7"/>
      <c r="Q31" s="7" t="s">
        <v>51</v>
      </c>
      <c r="R31" s="7"/>
      <c r="S31" s="7"/>
      <c r="T31" s="7" t="s">
        <v>52</v>
      </c>
      <c r="U31" s="7"/>
      <c r="V31" s="7"/>
      <c r="W31" s="7" t="s">
        <v>53</v>
      </c>
      <c r="X31" s="7"/>
      <c r="Y31" s="7"/>
      <c r="Z31" s="7" t="s">
        <v>54</v>
      </c>
      <c r="AA31" s="7"/>
      <c r="AB31" s="7"/>
      <c r="AE31" s="7" t="s">
        <v>34</v>
      </c>
      <c r="AF31" s="7"/>
      <c r="AG31" s="7"/>
    </row>
    <row r="32" spans="1:33" x14ac:dyDescent="0.3">
      <c r="A32" t="s">
        <v>1</v>
      </c>
      <c r="B32" t="s">
        <v>2</v>
      </c>
      <c r="C32" t="s">
        <v>3</v>
      </c>
      <c r="D32" t="s">
        <v>6</v>
      </c>
      <c r="E32" t="s">
        <v>5</v>
      </c>
      <c r="F32" t="s">
        <v>4</v>
      </c>
      <c r="G32" t="s">
        <v>7</v>
      </c>
      <c r="H32" t="s">
        <v>10</v>
      </c>
      <c r="I32" t="s">
        <v>9</v>
      </c>
      <c r="J32" t="s">
        <v>8</v>
      </c>
      <c r="K32" t="s">
        <v>46</v>
      </c>
      <c r="L32" t="s">
        <v>47</v>
      </c>
      <c r="M32" t="s">
        <v>48</v>
      </c>
      <c r="N32" t="s">
        <v>46</v>
      </c>
      <c r="O32" t="s">
        <v>47</v>
      </c>
      <c r="P32" t="s">
        <v>48</v>
      </c>
      <c r="Q32" t="s">
        <v>46</v>
      </c>
      <c r="R32" t="s">
        <v>47</v>
      </c>
      <c r="S32" t="s">
        <v>48</v>
      </c>
      <c r="T32" t="s">
        <v>46</v>
      </c>
      <c r="U32" t="s">
        <v>47</v>
      </c>
      <c r="V32" t="s">
        <v>48</v>
      </c>
      <c r="W32" t="s">
        <v>46</v>
      </c>
      <c r="X32" t="s">
        <v>47</v>
      </c>
      <c r="Y32" t="s">
        <v>48</v>
      </c>
      <c r="Z32" t="s">
        <v>46</v>
      </c>
      <c r="AA32" t="s">
        <v>47</v>
      </c>
      <c r="AB32" t="s">
        <v>48</v>
      </c>
      <c r="AD32" t="s">
        <v>23</v>
      </c>
      <c r="AE32" t="s">
        <v>46</v>
      </c>
      <c r="AF32" t="s">
        <v>47</v>
      </c>
      <c r="AG32" t="s">
        <v>48</v>
      </c>
    </row>
    <row r="33" spans="1:33" x14ac:dyDescent="0.3">
      <c r="A33">
        <v>8</v>
      </c>
      <c r="B33" t="s">
        <v>11</v>
      </c>
      <c r="C33">
        <v>16.600000000000001</v>
      </c>
      <c r="D33">
        <v>19.72</v>
      </c>
      <c r="E33">
        <v>11.77</v>
      </c>
      <c r="F33">
        <f>D33-E33</f>
        <v>7.9499999999999993</v>
      </c>
      <c r="G33">
        <v>2027</v>
      </c>
      <c r="H33">
        <v>3.02</v>
      </c>
      <c r="I33">
        <v>2.68</v>
      </c>
      <c r="J33" s="4">
        <f>(H33+I33)/2</f>
        <v>2.85</v>
      </c>
      <c r="K33" s="4">
        <v>9.6050000000000004</v>
      </c>
      <c r="L33" s="4">
        <v>12.756</v>
      </c>
      <c r="M33" s="4">
        <v>78.191000000000003</v>
      </c>
      <c r="N33" s="4">
        <v>9.6059999999999999</v>
      </c>
      <c r="O33" s="4">
        <v>13.083</v>
      </c>
      <c r="P33" s="4">
        <v>78.887</v>
      </c>
      <c r="Q33" s="4">
        <v>11.146000000000001</v>
      </c>
      <c r="R33" s="4">
        <v>2.052</v>
      </c>
      <c r="S33" s="4">
        <v>44.531999999999996</v>
      </c>
      <c r="T33" s="4">
        <f>0.3076*K33^1.0067</f>
        <v>2.9996213268102285</v>
      </c>
      <c r="U33" s="4">
        <f>0.1428*L33^1.0375</f>
        <v>2.0040428909519159</v>
      </c>
      <c r="V33" s="4">
        <f>0.1321*M33^0.9121</f>
        <v>7.041271741047475</v>
      </c>
      <c r="W33" s="4">
        <f>0.3076*N33^1.0067</f>
        <v>2.9999357172155237</v>
      </c>
      <c r="X33" s="4">
        <f>0.1428*O33^1.0375</f>
        <v>2.0573684431096599</v>
      </c>
      <c r="Y33" s="4">
        <f>0.1321*P33^0.9121</f>
        <v>7.0984165315717185</v>
      </c>
      <c r="Z33" s="4">
        <f>0.3076*Q33^1.0067</f>
        <v>3.4843443387273845</v>
      </c>
      <c r="AA33" s="4">
        <f>0.1428*R33^1.0375</f>
        <v>0.30103168861193585</v>
      </c>
      <c r="AB33" s="4">
        <f>0.1321*S33^0.9121</f>
        <v>4.2136332421674751</v>
      </c>
      <c r="AD33" s="4">
        <f>F33/1000/PI()/0.0007/C33*100/G33*60*60</f>
        <v>38.677632268081794</v>
      </c>
      <c r="AE33" s="4">
        <f>(1-2*Z33/(T33+W33))*100</f>
        <v>-16.153386430320893</v>
      </c>
      <c r="AF33" s="4">
        <f t="shared" ref="AF33:AF48" si="24">(1-2*AA33/(U33+X33))*100</f>
        <v>85.176005883112964</v>
      </c>
      <c r="AG33" s="4">
        <f t="shared" ref="AG33:AG48" si="25">(1-2*AB33/(V33+Y33))*100</f>
        <v>40.399913195724871</v>
      </c>
    </row>
    <row r="34" spans="1:33" x14ac:dyDescent="0.3">
      <c r="A34">
        <v>8</v>
      </c>
      <c r="B34" t="s">
        <v>12</v>
      </c>
      <c r="C34">
        <v>16.100000000000001</v>
      </c>
      <c r="D34">
        <v>20.43</v>
      </c>
      <c r="E34">
        <v>11.7</v>
      </c>
      <c r="F34">
        <f t="shared" ref="F34:F44" si="26">D34-E34</f>
        <v>8.73</v>
      </c>
      <c r="G34">
        <v>2027</v>
      </c>
      <c r="H34">
        <v>3.02</v>
      </c>
      <c r="I34">
        <v>2.68</v>
      </c>
      <c r="J34" s="4">
        <f t="shared" ref="J34:J48" si="27">(H34+I34)/2</f>
        <v>2.85</v>
      </c>
      <c r="K34" s="4">
        <v>9.6050000000000004</v>
      </c>
      <c r="L34" s="4">
        <v>12.756</v>
      </c>
      <c r="M34" s="4">
        <v>78.191000000000003</v>
      </c>
      <c r="N34" s="4">
        <v>9.6059999999999999</v>
      </c>
      <c r="O34" s="4">
        <v>13.083</v>
      </c>
      <c r="P34" s="4">
        <v>78.887</v>
      </c>
      <c r="Q34" s="4">
        <v>11.430999999999999</v>
      </c>
      <c r="R34" s="4">
        <v>1.448</v>
      </c>
      <c r="S34" s="4">
        <v>43.085999999999999</v>
      </c>
      <c r="T34" s="4">
        <f t="shared" ref="T34:T48" si="28">0.3076*K34^1.0067</f>
        <v>2.9996213268102285</v>
      </c>
      <c r="U34" s="4">
        <f t="shared" ref="U34:U48" si="29">0.1428*L34^1.0375</f>
        <v>2.0040428909519159</v>
      </c>
      <c r="V34" s="4">
        <f t="shared" ref="V34:V48" si="30">0.1321*M34^0.9121</f>
        <v>7.041271741047475</v>
      </c>
      <c r="W34" s="4">
        <f t="shared" ref="W34:W48" si="31">0.3076*N34^1.0067</f>
        <v>2.9999357172155237</v>
      </c>
      <c r="X34" s="4">
        <f t="shared" ref="X34:X48" si="32">0.1428*O34^1.0375</f>
        <v>2.0573684431096599</v>
      </c>
      <c r="Y34" s="4">
        <f t="shared" ref="Y34:Y48" si="33">0.1321*P34^0.9121</f>
        <v>7.0984165315717185</v>
      </c>
      <c r="Z34" s="4">
        <f t="shared" ref="Z34:Z48" si="34">0.3076*Q34^1.0067</f>
        <v>3.5740425630485659</v>
      </c>
      <c r="AA34" s="4">
        <f t="shared" ref="AA34:AA48" si="35">0.1428*R34^1.0375</f>
        <v>0.20966483195723915</v>
      </c>
      <c r="AB34" s="4">
        <f t="shared" ref="AB34:AB48" si="36">0.1321*S34^0.9121</f>
        <v>4.0886585619690994</v>
      </c>
      <c r="AD34" s="4">
        <f t="shared" ref="AD34:AD48" si="37">F34/1000/PI()/0.0007/C34*100/G34*60*60</f>
        <v>43.791438048563435</v>
      </c>
      <c r="AE34" s="4">
        <f t="shared" ref="AE34:AE48" si="38">(1-2*Z34/(T34+W34))*100</f>
        <v>-19.143547992681608</v>
      </c>
      <c r="AF34" s="4">
        <f t="shared" si="24"/>
        <v>89.675272228702539</v>
      </c>
      <c r="AG34" s="4">
        <f t="shared" si="25"/>
        <v>42.167627982484099</v>
      </c>
    </row>
    <row r="35" spans="1:33" x14ac:dyDescent="0.3">
      <c r="A35">
        <v>8</v>
      </c>
      <c r="B35" t="s">
        <v>13</v>
      </c>
      <c r="C35">
        <v>17.3</v>
      </c>
      <c r="D35">
        <v>20.64</v>
      </c>
      <c r="E35">
        <v>11.72</v>
      </c>
      <c r="F35">
        <f t="shared" si="26"/>
        <v>8.92</v>
      </c>
      <c r="G35">
        <v>2027</v>
      </c>
      <c r="H35">
        <v>3.02</v>
      </c>
      <c r="I35">
        <v>2.68</v>
      </c>
      <c r="J35" s="4">
        <f t="shared" si="27"/>
        <v>2.85</v>
      </c>
      <c r="K35" s="4">
        <v>9.6050000000000004</v>
      </c>
      <c r="L35" s="4">
        <v>12.756</v>
      </c>
      <c r="M35" s="4">
        <v>78.191000000000003</v>
      </c>
      <c r="N35" s="4">
        <v>9.6059999999999999</v>
      </c>
      <c r="O35" s="4">
        <v>13.083</v>
      </c>
      <c r="P35" s="4">
        <v>78.887</v>
      </c>
      <c r="Q35" s="4">
        <v>10.425000000000001</v>
      </c>
      <c r="R35" s="4">
        <v>5.65</v>
      </c>
      <c r="S35" s="4">
        <v>53.862000000000002</v>
      </c>
      <c r="T35" s="4">
        <f t="shared" si="28"/>
        <v>2.9996213268102285</v>
      </c>
      <c r="U35" s="4">
        <f t="shared" si="29"/>
        <v>2.0040428909519159</v>
      </c>
      <c r="V35" s="4">
        <f t="shared" si="30"/>
        <v>7.041271741047475</v>
      </c>
      <c r="W35" s="4">
        <f t="shared" si="31"/>
        <v>2.9999357172155237</v>
      </c>
      <c r="X35" s="4">
        <f t="shared" si="32"/>
        <v>2.0573684431096599</v>
      </c>
      <c r="Y35" s="4">
        <f t="shared" si="33"/>
        <v>7.0984165315717185</v>
      </c>
      <c r="Z35" s="4">
        <f t="shared" si="34"/>
        <v>3.2574930995175024</v>
      </c>
      <c r="AA35" s="4">
        <f t="shared" si="35"/>
        <v>0.86095107384214753</v>
      </c>
      <c r="AB35" s="4">
        <f t="shared" si="36"/>
        <v>5.0119365418493453</v>
      </c>
      <c r="AD35" s="4">
        <f t="shared" si="37"/>
        <v>41.640850439520165</v>
      </c>
      <c r="AE35" s="4">
        <f t="shared" si="38"/>
        <v>-8.5911201648212874</v>
      </c>
      <c r="AF35" s="4">
        <f t="shared" si="24"/>
        <v>57.603354941093279</v>
      </c>
      <c r="AG35" s="4">
        <f t="shared" si="25"/>
        <v>29.108245596125158</v>
      </c>
    </row>
    <row r="36" spans="1:33" x14ac:dyDescent="0.3">
      <c r="A36">
        <v>8</v>
      </c>
      <c r="B36" t="s">
        <v>14</v>
      </c>
      <c r="C36">
        <v>16.899999999999999</v>
      </c>
      <c r="D36">
        <v>21.94</v>
      </c>
      <c r="E36">
        <v>12.26</v>
      </c>
      <c r="F36">
        <f t="shared" si="26"/>
        <v>9.6800000000000015</v>
      </c>
      <c r="G36">
        <v>2027</v>
      </c>
      <c r="H36">
        <v>3.02</v>
      </c>
      <c r="I36">
        <v>2.68</v>
      </c>
      <c r="J36" s="4">
        <f t="shared" si="27"/>
        <v>2.85</v>
      </c>
      <c r="K36" s="4">
        <v>9.6050000000000004</v>
      </c>
      <c r="L36" s="4">
        <v>12.756</v>
      </c>
      <c r="M36" s="4">
        <v>78.191000000000003</v>
      </c>
      <c r="N36" s="4">
        <v>9.6059999999999999</v>
      </c>
      <c r="O36" s="4">
        <v>13.083</v>
      </c>
      <c r="P36" s="4">
        <v>78.887</v>
      </c>
      <c r="Q36" s="4">
        <v>10.114000000000001</v>
      </c>
      <c r="R36" s="4">
        <v>6.7619999999999996</v>
      </c>
      <c r="S36" s="4">
        <v>56.692999999999998</v>
      </c>
      <c r="T36" s="4">
        <f t="shared" si="28"/>
        <v>2.9996213268102285</v>
      </c>
      <c r="U36" s="4">
        <f t="shared" si="29"/>
        <v>2.0040428909519159</v>
      </c>
      <c r="V36" s="4">
        <f t="shared" si="30"/>
        <v>7.041271741047475</v>
      </c>
      <c r="W36" s="4">
        <f t="shared" si="31"/>
        <v>2.9999357172155237</v>
      </c>
      <c r="X36" s="4">
        <f t="shared" si="32"/>
        <v>2.0573684431096599</v>
      </c>
      <c r="Y36" s="4">
        <f t="shared" si="33"/>
        <v>7.0984165315717185</v>
      </c>
      <c r="Z36" s="4">
        <f t="shared" si="34"/>
        <v>3.159673910343999</v>
      </c>
      <c r="AA36" s="4">
        <f t="shared" si="35"/>
        <v>1.0373640481613786</v>
      </c>
      <c r="AB36" s="4">
        <f t="shared" si="36"/>
        <v>5.2516650477118008</v>
      </c>
      <c r="AD36" s="4">
        <f t="shared" si="37"/>
        <v>46.258281224320108</v>
      </c>
      <c r="AE36" s="4">
        <f t="shared" si="38"/>
        <v>-5.3302397879638086</v>
      </c>
      <c r="AF36" s="4">
        <f t="shared" si="24"/>
        <v>48.916080503278039</v>
      </c>
      <c r="AG36" s="4">
        <f t="shared" si="25"/>
        <v>25.717385751970355</v>
      </c>
    </row>
    <row r="37" spans="1:33" x14ac:dyDescent="0.3">
      <c r="A37">
        <v>9</v>
      </c>
      <c r="B37" t="s">
        <v>11</v>
      </c>
      <c r="C37">
        <v>16.7</v>
      </c>
      <c r="D37">
        <v>20.05</v>
      </c>
      <c r="E37">
        <v>11.71</v>
      </c>
      <c r="F37">
        <f t="shared" si="26"/>
        <v>8.34</v>
      </c>
      <c r="G37">
        <v>2027</v>
      </c>
      <c r="H37">
        <v>3.02</v>
      </c>
      <c r="I37">
        <v>2.68</v>
      </c>
      <c r="J37" s="4">
        <f t="shared" si="27"/>
        <v>2.85</v>
      </c>
      <c r="K37" s="4">
        <v>9.6050000000000004</v>
      </c>
      <c r="L37" s="4">
        <v>12.756</v>
      </c>
      <c r="M37" s="4">
        <v>78.191000000000003</v>
      </c>
      <c r="N37" s="4">
        <v>9.6059999999999999</v>
      </c>
      <c r="O37" s="4">
        <v>13.083</v>
      </c>
      <c r="P37" s="4">
        <v>78.887</v>
      </c>
      <c r="Q37" s="4">
        <v>10.343</v>
      </c>
      <c r="R37" s="4">
        <v>5.9169999999999998</v>
      </c>
      <c r="S37" s="4">
        <v>54.301000000000002</v>
      </c>
      <c r="T37" s="4">
        <f t="shared" si="28"/>
        <v>2.9996213268102285</v>
      </c>
      <c r="U37" s="4">
        <f t="shared" si="29"/>
        <v>2.0040428909519159</v>
      </c>
      <c r="V37" s="4">
        <f t="shared" si="30"/>
        <v>7.041271741047475</v>
      </c>
      <c r="W37" s="4">
        <f t="shared" si="31"/>
        <v>2.9999357172155237</v>
      </c>
      <c r="X37" s="4">
        <f t="shared" si="32"/>
        <v>2.0573684431096599</v>
      </c>
      <c r="Y37" s="4">
        <f t="shared" si="33"/>
        <v>7.0984165315717185</v>
      </c>
      <c r="Z37" s="4">
        <f t="shared" si="34"/>
        <v>3.2316996226169832</v>
      </c>
      <c r="AA37" s="4">
        <f t="shared" si="35"/>
        <v>0.90319928593319354</v>
      </c>
      <c r="AB37" s="4">
        <f t="shared" si="36"/>
        <v>5.0491821375197112</v>
      </c>
      <c r="AD37" s="4">
        <f t="shared" si="37"/>
        <v>40.332061324312264</v>
      </c>
      <c r="AE37" s="4">
        <f t="shared" si="38"/>
        <v>-7.7312741224804249</v>
      </c>
      <c r="AF37" s="4">
        <f t="shared" si="24"/>
        <v>55.522885438448924</v>
      </c>
      <c r="AG37" s="4">
        <f t="shared" si="25"/>
        <v>28.581422161941106</v>
      </c>
    </row>
    <row r="38" spans="1:33" x14ac:dyDescent="0.3">
      <c r="A38">
        <v>9</v>
      </c>
      <c r="B38" t="s">
        <v>12</v>
      </c>
      <c r="C38">
        <v>17</v>
      </c>
      <c r="D38">
        <v>20.309999999999999</v>
      </c>
      <c r="E38">
        <v>11.75</v>
      </c>
      <c r="F38">
        <f t="shared" si="26"/>
        <v>8.5599999999999987</v>
      </c>
      <c r="G38">
        <v>2027</v>
      </c>
      <c r="H38">
        <v>3.02</v>
      </c>
      <c r="I38">
        <v>2.68</v>
      </c>
      <c r="J38" s="4">
        <f t="shared" si="27"/>
        <v>2.85</v>
      </c>
      <c r="K38" s="4">
        <v>9.6050000000000004</v>
      </c>
      <c r="L38" s="4">
        <v>12.756</v>
      </c>
      <c r="M38" s="4">
        <v>78.191000000000003</v>
      </c>
      <c r="N38" s="4">
        <v>9.6059999999999999</v>
      </c>
      <c r="O38" s="4">
        <v>13.083</v>
      </c>
      <c r="P38" s="4">
        <v>78.887</v>
      </c>
      <c r="Q38" s="4">
        <v>10.834</v>
      </c>
      <c r="R38" s="4">
        <v>4.202</v>
      </c>
      <c r="S38" s="4">
        <v>49.667999999999999</v>
      </c>
      <c r="T38" s="4">
        <f t="shared" si="28"/>
        <v>2.9996213268102285</v>
      </c>
      <c r="U38" s="4">
        <f t="shared" si="29"/>
        <v>2.0040428909519159</v>
      </c>
      <c r="V38" s="4">
        <f t="shared" si="30"/>
        <v>7.041271741047475</v>
      </c>
      <c r="W38" s="4">
        <f t="shared" si="31"/>
        <v>2.9999357172155237</v>
      </c>
      <c r="X38" s="4">
        <f t="shared" si="32"/>
        <v>2.0573684431096599</v>
      </c>
      <c r="Y38" s="4">
        <f t="shared" si="33"/>
        <v>7.0984165315717185</v>
      </c>
      <c r="Z38" s="4">
        <f t="shared" si="34"/>
        <v>3.3861660221340109</v>
      </c>
      <c r="AA38" s="4">
        <f t="shared" si="35"/>
        <v>0.63323346354907761</v>
      </c>
      <c r="AB38" s="4">
        <f t="shared" si="36"/>
        <v>4.6547284564153397</v>
      </c>
      <c r="AD38" s="4">
        <f t="shared" si="37"/>
        <v>40.665459376732151</v>
      </c>
      <c r="AE38" s="4">
        <f t="shared" si="38"/>
        <v>-12.880534255637821</v>
      </c>
      <c r="AF38" s="4">
        <f t="shared" si="24"/>
        <v>68.817073107647118</v>
      </c>
      <c r="AG38" s="4">
        <f t="shared" si="25"/>
        <v>34.160805151143379</v>
      </c>
    </row>
    <row r="39" spans="1:33" x14ac:dyDescent="0.3">
      <c r="A39">
        <v>9</v>
      </c>
      <c r="B39" t="s">
        <v>13</v>
      </c>
      <c r="C39">
        <v>17.100000000000001</v>
      </c>
      <c r="D39">
        <v>21.41</v>
      </c>
      <c r="E39">
        <v>11.7</v>
      </c>
      <c r="F39">
        <f t="shared" si="26"/>
        <v>9.7100000000000009</v>
      </c>
      <c r="G39">
        <v>2027</v>
      </c>
      <c r="H39">
        <v>3.02</v>
      </c>
      <c r="I39">
        <v>2.68</v>
      </c>
      <c r="J39" s="4">
        <f t="shared" si="27"/>
        <v>2.85</v>
      </c>
      <c r="K39" s="4">
        <v>9.6050000000000004</v>
      </c>
      <c r="L39" s="4">
        <v>12.756</v>
      </c>
      <c r="M39" s="4">
        <v>78.191000000000003</v>
      </c>
      <c r="N39" s="4">
        <v>9.6059999999999999</v>
      </c>
      <c r="O39" s="4">
        <v>13.083</v>
      </c>
      <c r="P39" s="4">
        <v>78.887</v>
      </c>
      <c r="Q39" s="4">
        <v>10.396000000000001</v>
      </c>
      <c r="R39" s="4">
        <v>5.6440000000000001</v>
      </c>
      <c r="S39" s="4">
        <v>53.616</v>
      </c>
      <c r="T39" s="4">
        <f t="shared" si="28"/>
        <v>2.9996213268102285</v>
      </c>
      <c r="U39" s="4">
        <f t="shared" si="29"/>
        <v>2.0040428909519159</v>
      </c>
      <c r="V39" s="4">
        <f t="shared" si="30"/>
        <v>7.041271741047475</v>
      </c>
      <c r="W39" s="4">
        <f t="shared" si="31"/>
        <v>2.9999357172155237</v>
      </c>
      <c r="X39" s="4">
        <f t="shared" si="32"/>
        <v>2.0573684431096599</v>
      </c>
      <c r="Y39" s="4">
        <f t="shared" si="33"/>
        <v>7.0984165315717185</v>
      </c>
      <c r="Z39" s="4">
        <f t="shared" si="34"/>
        <v>3.248370860309441</v>
      </c>
      <c r="AA39" s="4">
        <f t="shared" si="35"/>
        <v>0.86000252274760447</v>
      </c>
      <c r="AB39" s="4">
        <f t="shared" si="36"/>
        <v>4.9910537787098646</v>
      </c>
      <c r="AD39" s="4">
        <f t="shared" si="37"/>
        <v>45.858934383486201</v>
      </c>
      <c r="AE39" s="4">
        <f t="shared" si="38"/>
        <v>-8.2870230742820858</v>
      </c>
      <c r="AF39" s="4">
        <f t="shared" si="24"/>
        <v>57.650065358557654</v>
      </c>
      <c r="AG39" s="4">
        <f t="shared" si="25"/>
        <v>29.403623580941407</v>
      </c>
    </row>
    <row r="40" spans="1:33" x14ac:dyDescent="0.3">
      <c r="A40">
        <v>9</v>
      </c>
      <c r="B40" t="s">
        <v>14</v>
      </c>
      <c r="C40">
        <v>17.5</v>
      </c>
      <c r="D40">
        <v>20.58</v>
      </c>
      <c r="E40">
        <v>11.81</v>
      </c>
      <c r="F40">
        <f t="shared" si="26"/>
        <v>8.7699999999999978</v>
      </c>
      <c r="G40">
        <v>2027</v>
      </c>
      <c r="H40">
        <v>3.02</v>
      </c>
      <c r="I40">
        <v>2.68</v>
      </c>
      <c r="J40" s="4">
        <f t="shared" si="27"/>
        <v>2.85</v>
      </c>
      <c r="K40" s="4">
        <v>9.6050000000000004</v>
      </c>
      <c r="L40" s="4">
        <v>12.756</v>
      </c>
      <c r="M40" s="4">
        <v>78.191000000000003</v>
      </c>
      <c r="N40" s="4">
        <v>9.6059999999999999</v>
      </c>
      <c r="O40" s="4">
        <v>13.083</v>
      </c>
      <c r="P40" s="4">
        <v>78.887</v>
      </c>
      <c r="Q40" s="4">
        <v>10.477</v>
      </c>
      <c r="R40" s="4">
        <v>5.3470000000000004</v>
      </c>
      <c r="S40" s="4">
        <v>52.746000000000002</v>
      </c>
      <c r="T40" s="4">
        <f t="shared" si="28"/>
        <v>2.9996213268102285</v>
      </c>
      <c r="U40" s="4">
        <f t="shared" si="29"/>
        <v>2.0040428909519159</v>
      </c>
      <c r="V40" s="4">
        <f t="shared" si="30"/>
        <v>7.041271741047475</v>
      </c>
      <c r="W40" s="4">
        <f t="shared" si="31"/>
        <v>2.9999357172155237</v>
      </c>
      <c r="X40" s="4">
        <f t="shared" si="32"/>
        <v>2.0573684431096599</v>
      </c>
      <c r="Y40" s="4">
        <f t="shared" si="33"/>
        <v>7.0984165315717185</v>
      </c>
      <c r="Z40" s="4">
        <f t="shared" si="34"/>
        <v>3.273850643547541</v>
      </c>
      <c r="AA40" s="4">
        <f t="shared" si="35"/>
        <v>0.81309730844589945</v>
      </c>
      <c r="AB40" s="4">
        <f t="shared" si="36"/>
        <v>4.9171322409476161</v>
      </c>
      <c r="AD40" s="4">
        <f t="shared" si="37"/>
        <v>40.472719215467258</v>
      </c>
      <c r="AE40" s="4">
        <f t="shared" si="38"/>
        <v>-9.1364118891937416</v>
      </c>
      <c r="AF40" s="4">
        <f t="shared" si="24"/>
        <v>59.959864117837625</v>
      </c>
      <c r="AG40" s="4">
        <f t="shared" si="25"/>
        <v>30.449212936760429</v>
      </c>
    </row>
    <row r="41" spans="1:33" x14ac:dyDescent="0.3">
      <c r="A41">
        <v>10</v>
      </c>
      <c r="B41" t="s">
        <v>11</v>
      </c>
      <c r="C41">
        <v>16.899999999999999</v>
      </c>
      <c r="D41">
        <v>18.28</v>
      </c>
      <c r="E41">
        <v>11.77</v>
      </c>
      <c r="F41">
        <f t="shared" si="26"/>
        <v>6.5100000000000016</v>
      </c>
      <c r="G41">
        <v>2027</v>
      </c>
      <c r="H41">
        <v>3.02</v>
      </c>
      <c r="I41">
        <v>2.68</v>
      </c>
      <c r="J41" s="4">
        <f t="shared" si="27"/>
        <v>2.85</v>
      </c>
      <c r="K41" s="4">
        <v>9.6050000000000004</v>
      </c>
      <c r="L41" s="4">
        <v>12.756</v>
      </c>
      <c r="M41" s="4">
        <v>78.191000000000003</v>
      </c>
      <c r="N41" s="4">
        <v>9.6059999999999999</v>
      </c>
      <c r="O41" s="4">
        <v>13.083</v>
      </c>
      <c r="P41" s="4">
        <v>78.887</v>
      </c>
      <c r="Q41" s="4">
        <v>10.933</v>
      </c>
      <c r="R41" s="4">
        <v>3.3740000000000001</v>
      </c>
      <c r="S41" s="4">
        <v>47.277999999999999</v>
      </c>
      <c r="T41" s="4">
        <f t="shared" si="28"/>
        <v>2.9996213268102285</v>
      </c>
      <c r="U41" s="4">
        <f t="shared" si="29"/>
        <v>2.0040428909519159</v>
      </c>
      <c r="V41" s="4">
        <f t="shared" si="30"/>
        <v>7.041271741047475</v>
      </c>
      <c r="W41" s="4">
        <f t="shared" si="31"/>
        <v>2.9999357172155237</v>
      </c>
      <c r="X41" s="4">
        <f t="shared" si="32"/>
        <v>2.0573684431096599</v>
      </c>
      <c r="Y41" s="4">
        <f t="shared" si="33"/>
        <v>7.0984165315717185</v>
      </c>
      <c r="Z41" s="4">
        <f t="shared" si="34"/>
        <v>3.4173167309964914</v>
      </c>
      <c r="AA41" s="4">
        <f t="shared" si="35"/>
        <v>0.50428810715830752</v>
      </c>
      <c r="AB41" s="4">
        <f t="shared" si="36"/>
        <v>4.44999352812113</v>
      </c>
      <c r="AD41" s="4">
        <f t="shared" si="37"/>
        <v>31.109649872967356</v>
      </c>
      <c r="AE41" s="4">
        <f t="shared" si="38"/>
        <v>-13.918967881116885</v>
      </c>
      <c r="AF41" s="4">
        <f t="shared" si="24"/>
        <v>75.16685380133616</v>
      </c>
      <c r="AG41" s="4">
        <f t="shared" si="25"/>
        <v>37.056695418974371</v>
      </c>
    </row>
    <row r="42" spans="1:33" x14ac:dyDescent="0.3">
      <c r="A42">
        <v>10</v>
      </c>
      <c r="B42" t="s">
        <v>12</v>
      </c>
      <c r="C42">
        <v>17</v>
      </c>
      <c r="D42">
        <v>19.8</v>
      </c>
      <c r="E42">
        <v>11.8</v>
      </c>
      <c r="F42">
        <f t="shared" si="26"/>
        <v>8</v>
      </c>
      <c r="G42">
        <v>2027</v>
      </c>
      <c r="H42">
        <v>3.02</v>
      </c>
      <c r="I42">
        <v>2.68</v>
      </c>
      <c r="J42" s="4">
        <f t="shared" si="27"/>
        <v>2.85</v>
      </c>
      <c r="K42" s="4">
        <v>9.6050000000000004</v>
      </c>
      <c r="L42" s="4">
        <v>12.756</v>
      </c>
      <c r="M42" s="4">
        <v>78.191000000000003</v>
      </c>
      <c r="N42" s="4">
        <v>9.6059999999999999</v>
      </c>
      <c r="O42" s="4">
        <v>13.083</v>
      </c>
      <c r="P42" s="4">
        <v>78.887</v>
      </c>
      <c r="Q42" s="4">
        <v>9.7370000000000001</v>
      </c>
      <c r="R42" s="4">
        <v>7.6520000000000001</v>
      </c>
      <c r="S42" s="4">
        <v>58.567</v>
      </c>
      <c r="T42" s="4">
        <f t="shared" si="28"/>
        <v>2.9996213268102285</v>
      </c>
      <c r="U42" s="4">
        <f t="shared" si="29"/>
        <v>2.0040428909519159</v>
      </c>
      <c r="V42" s="4">
        <f t="shared" si="30"/>
        <v>7.041271741047475</v>
      </c>
      <c r="W42" s="4">
        <f t="shared" si="31"/>
        <v>2.9999357172155237</v>
      </c>
      <c r="X42" s="4">
        <f t="shared" si="32"/>
        <v>2.0573684431096599</v>
      </c>
      <c r="Y42" s="4">
        <f t="shared" si="33"/>
        <v>7.0984165315717185</v>
      </c>
      <c r="Z42" s="4">
        <f t="shared" si="34"/>
        <v>3.041122747777719</v>
      </c>
      <c r="AA42" s="4">
        <f t="shared" si="35"/>
        <v>1.1793554812633225</v>
      </c>
      <c r="AB42" s="4">
        <f t="shared" si="36"/>
        <v>5.4097737143298561</v>
      </c>
      <c r="AD42" s="4">
        <f t="shared" si="37"/>
        <v>38.005102221245004</v>
      </c>
      <c r="AE42" s="4">
        <f t="shared" si="38"/>
        <v>-1.3782426089610222</v>
      </c>
      <c r="AF42" s="4">
        <f t="shared" si="24"/>
        <v>41.923859256879602</v>
      </c>
      <c r="AG42" s="4">
        <f t="shared" si="25"/>
        <v>23.481004530975191</v>
      </c>
    </row>
    <row r="43" spans="1:33" x14ac:dyDescent="0.3">
      <c r="A43">
        <v>10</v>
      </c>
      <c r="B43" t="s">
        <v>13</v>
      </c>
      <c r="C43">
        <v>16.3</v>
      </c>
      <c r="D43">
        <v>19.66</v>
      </c>
      <c r="E43">
        <v>11.79</v>
      </c>
      <c r="F43">
        <f t="shared" si="26"/>
        <v>7.870000000000001</v>
      </c>
      <c r="G43">
        <v>2027</v>
      </c>
      <c r="H43">
        <v>3.02</v>
      </c>
      <c r="I43">
        <v>2.68</v>
      </c>
      <c r="J43" s="4">
        <f t="shared" si="27"/>
        <v>2.85</v>
      </c>
      <c r="K43" s="4">
        <v>9.6050000000000004</v>
      </c>
      <c r="L43" s="4">
        <v>12.756</v>
      </c>
      <c r="M43" s="4">
        <v>78.191000000000003</v>
      </c>
      <c r="N43" s="4">
        <v>9.6059999999999999</v>
      </c>
      <c r="O43" s="4">
        <v>13.083</v>
      </c>
      <c r="P43" s="4">
        <v>78.887</v>
      </c>
      <c r="Q43" s="4">
        <v>10.24</v>
      </c>
      <c r="R43" s="4">
        <v>5.99</v>
      </c>
      <c r="S43" s="4">
        <v>54.232999999999997</v>
      </c>
      <c r="T43" s="4">
        <f t="shared" si="28"/>
        <v>2.9996213268102285</v>
      </c>
      <c r="U43" s="4">
        <f t="shared" si="29"/>
        <v>2.0040428909519159</v>
      </c>
      <c r="V43" s="4">
        <f t="shared" si="30"/>
        <v>7.041271741047475</v>
      </c>
      <c r="W43" s="4">
        <f t="shared" si="31"/>
        <v>2.9999357172155237</v>
      </c>
      <c r="X43" s="4">
        <f t="shared" si="32"/>
        <v>2.0573684431096599</v>
      </c>
      <c r="Y43" s="4">
        <f t="shared" si="33"/>
        <v>7.0984165315717185</v>
      </c>
      <c r="Z43" s="4">
        <f t="shared" si="34"/>
        <v>3.1993024418209064</v>
      </c>
      <c r="AA43" s="4">
        <f t="shared" si="35"/>
        <v>0.91476288534002614</v>
      </c>
      <c r="AB43" s="4">
        <f t="shared" si="36"/>
        <v>5.043414625732674</v>
      </c>
      <c r="AD43" s="4">
        <f t="shared" si="37"/>
        <v>38.993118298929218</v>
      </c>
      <c r="AE43" s="4">
        <f t="shared" si="38"/>
        <v>-6.6512883649206156</v>
      </c>
      <c r="AF43" s="4">
        <f t="shared" si="24"/>
        <v>54.953447947109254</v>
      </c>
      <c r="AG43" s="4">
        <f t="shared" si="25"/>
        <v>28.66300121341434</v>
      </c>
    </row>
    <row r="44" spans="1:33" x14ac:dyDescent="0.3">
      <c r="A44">
        <v>10</v>
      </c>
      <c r="B44" t="s">
        <v>14</v>
      </c>
      <c r="C44">
        <v>17</v>
      </c>
      <c r="D44">
        <v>20.2</v>
      </c>
      <c r="E44">
        <v>11.72</v>
      </c>
      <c r="F44">
        <f t="shared" si="26"/>
        <v>8.4799999999999986</v>
      </c>
      <c r="G44">
        <v>2027</v>
      </c>
      <c r="H44">
        <v>3.02</v>
      </c>
      <c r="I44">
        <v>2.68</v>
      </c>
      <c r="J44" s="4">
        <f t="shared" si="27"/>
        <v>2.85</v>
      </c>
      <c r="K44" s="4">
        <v>9.6050000000000004</v>
      </c>
      <c r="L44" s="4">
        <v>12.756</v>
      </c>
      <c r="M44" s="4">
        <v>78.191000000000003</v>
      </c>
      <c r="N44" s="4">
        <v>9.6059999999999999</v>
      </c>
      <c r="O44" s="4">
        <v>13.083</v>
      </c>
      <c r="P44" s="4">
        <v>78.887</v>
      </c>
      <c r="Q44" s="4">
        <v>10.487</v>
      </c>
      <c r="R44" s="4">
        <v>5.0869999999999997</v>
      </c>
      <c r="S44" s="4">
        <v>51.625</v>
      </c>
      <c r="T44" s="4">
        <f t="shared" si="28"/>
        <v>2.9996213268102285</v>
      </c>
      <c r="U44" s="4">
        <f t="shared" si="29"/>
        <v>2.0040428909519159</v>
      </c>
      <c r="V44" s="4">
        <f t="shared" si="30"/>
        <v>7.041271741047475</v>
      </c>
      <c r="W44" s="4">
        <f t="shared" si="31"/>
        <v>2.9999357172155237</v>
      </c>
      <c r="X44" s="4">
        <f t="shared" si="32"/>
        <v>2.0573684431096599</v>
      </c>
      <c r="Y44" s="4">
        <f t="shared" si="33"/>
        <v>7.0984165315717185</v>
      </c>
      <c r="Z44" s="4">
        <f t="shared" si="34"/>
        <v>3.2769963875369834</v>
      </c>
      <c r="AA44" s="4">
        <f t="shared" si="35"/>
        <v>0.77211548106932271</v>
      </c>
      <c r="AB44" s="4">
        <f t="shared" si="36"/>
        <v>4.8217255017724732</v>
      </c>
      <c r="AD44" s="4">
        <f t="shared" si="37"/>
        <v>40.285408354519689</v>
      </c>
      <c r="AE44" s="4">
        <f t="shared" si="38"/>
        <v>-9.2412777640027866</v>
      </c>
      <c r="AF44" s="4">
        <f t="shared" si="24"/>
        <v>61.977971815173127</v>
      </c>
      <c r="AG44" s="4">
        <f t="shared" si="25"/>
        <v>31.798701515796413</v>
      </c>
    </row>
    <row r="45" spans="1:33" x14ac:dyDescent="0.3">
      <c r="A45">
        <v>11</v>
      </c>
      <c r="B45" t="s">
        <v>11</v>
      </c>
      <c r="C45">
        <v>16.899999999999999</v>
      </c>
      <c r="D45">
        <v>19.28</v>
      </c>
      <c r="E45">
        <v>11.72</v>
      </c>
      <c r="F45">
        <f>D45-E45</f>
        <v>7.5600000000000005</v>
      </c>
      <c r="G45">
        <v>2027</v>
      </c>
      <c r="H45">
        <v>3.02</v>
      </c>
      <c r="I45">
        <v>2.68</v>
      </c>
      <c r="J45" s="4">
        <f t="shared" si="27"/>
        <v>2.85</v>
      </c>
      <c r="K45" s="4">
        <v>9.6050000000000004</v>
      </c>
      <c r="L45" s="4">
        <v>12.756</v>
      </c>
      <c r="M45" s="4">
        <v>78.191000000000003</v>
      </c>
      <c r="N45" s="4">
        <v>9.6059999999999999</v>
      </c>
      <c r="O45" s="4">
        <v>13.083</v>
      </c>
      <c r="P45" s="4">
        <v>78.887</v>
      </c>
      <c r="Q45" s="4">
        <v>11.164999999999999</v>
      </c>
      <c r="R45" s="4">
        <v>2.5630000000000002</v>
      </c>
      <c r="S45" s="4">
        <v>45.607999999999997</v>
      </c>
      <c r="T45" s="4">
        <f t="shared" si="28"/>
        <v>2.9996213268102285</v>
      </c>
      <c r="U45" s="4">
        <f t="shared" si="29"/>
        <v>2.0040428909519159</v>
      </c>
      <c r="V45" s="4">
        <f t="shared" si="30"/>
        <v>7.041271741047475</v>
      </c>
      <c r="W45" s="4">
        <f t="shared" si="31"/>
        <v>2.9999357172155237</v>
      </c>
      <c r="X45" s="4">
        <f t="shared" si="32"/>
        <v>2.0573684431096599</v>
      </c>
      <c r="Y45" s="4">
        <f t="shared" si="33"/>
        <v>7.0984165315717185</v>
      </c>
      <c r="Z45" s="4">
        <f t="shared" si="34"/>
        <v>3.4903237465725891</v>
      </c>
      <c r="AA45" s="4">
        <f t="shared" si="35"/>
        <v>0.37914461001055522</v>
      </c>
      <c r="AB45" s="4">
        <f t="shared" si="36"/>
        <v>4.3063977435701926</v>
      </c>
      <c r="AD45" s="4">
        <f t="shared" si="37"/>
        <v>36.127335336349184</v>
      </c>
      <c r="AE45" s="4">
        <f t="shared" si="38"/>
        <v>-16.352714740772043</v>
      </c>
      <c r="AF45" s="4">
        <f t="shared" si="24"/>
        <v>81.329415869266555</v>
      </c>
      <c r="AG45" s="4">
        <f t="shared" si="25"/>
        <v>39.087797969219466</v>
      </c>
    </row>
    <row r="46" spans="1:33" x14ac:dyDescent="0.3">
      <c r="A46">
        <v>11</v>
      </c>
      <c r="B46" t="s">
        <v>12</v>
      </c>
      <c r="C46">
        <v>17.100000000000001</v>
      </c>
      <c r="D46">
        <v>18.73</v>
      </c>
      <c r="E46">
        <v>11.72</v>
      </c>
      <c r="F46">
        <f t="shared" ref="F46:F48" si="39">D46-E46</f>
        <v>7.01</v>
      </c>
      <c r="G46">
        <v>2027</v>
      </c>
      <c r="H46">
        <v>3.02</v>
      </c>
      <c r="I46">
        <v>2.68</v>
      </c>
      <c r="J46" s="4">
        <f t="shared" si="27"/>
        <v>2.85</v>
      </c>
      <c r="K46" s="4">
        <v>9.6050000000000004</v>
      </c>
      <c r="L46" s="4">
        <v>12.756</v>
      </c>
      <c r="M46" s="4">
        <v>78.191000000000003</v>
      </c>
      <c r="N46" s="4">
        <v>9.6059999999999999</v>
      </c>
      <c r="O46" s="4">
        <v>13.083</v>
      </c>
      <c r="P46" s="4">
        <v>78.887</v>
      </c>
      <c r="Q46" s="4">
        <v>10.334</v>
      </c>
      <c r="R46" s="4">
        <v>5.9059999999999997</v>
      </c>
      <c r="S46" s="4">
        <v>54.557000000000002</v>
      </c>
      <c r="T46" s="4">
        <f t="shared" si="28"/>
        <v>2.9996213268102285</v>
      </c>
      <c r="U46" s="4">
        <f t="shared" si="29"/>
        <v>2.0040428909519159</v>
      </c>
      <c r="V46" s="4">
        <f t="shared" si="30"/>
        <v>7.041271741047475</v>
      </c>
      <c r="W46" s="4">
        <f t="shared" si="31"/>
        <v>2.9999357172155237</v>
      </c>
      <c r="X46" s="4">
        <f t="shared" si="32"/>
        <v>2.0573684431096599</v>
      </c>
      <c r="Y46" s="4">
        <f t="shared" si="33"/>
        <v>7.0984165315717185</v>
      </c>
      <c r="Z46" s="4">
        <f t="shared" si="34"/>
        <v>3.228868714494189</v>
      </c>
      <c r="AA46" s="4">
        <f t="shared" si="35"/>
        <v>0.90145728790436308</v>
      </c>
      <c r="AB46" s="4">
        <f t="shared" si="36"/>
        <v>5.0708894365379509</v>
      </c>
      <c r="AD46" s="4">
        <f t="shared" si="37"/>
        <v>33.107222453989529</v>
      </c>
      <c r="AE46" s="4">
        <f t="shared" si="38"/>
        <v>-7.6369035513859096</v>
      </c>
      <c r="AF46" s="4">
        <f t="shared" si="24"/>
        <v>55.608668329446488</v>
      </c>
      <c r="AG46" s="4">
        <f t="shared" si="25"/>
        <v>28.274381460622756</v>
      </c>
    </row>
    <row r="47" spans="1:33" x14ac:dyDescent="0.3">
      <c r="A47">
        <v>11</v>
      </c>
      <c r="B47" t="s">
        <v>13</v>
      </c>
      <c r="C47">
        <v>17.2</v>
      </c>
      <c r="D47">
        <v>17.75</v>
      </c>
      <c r="E47">
        <v>11.8</v>
      </c>
      <c r="F47">
        <f t="shared" si="39"/>
        <v>5.9499999999999993</v>
      </c>
      <c r="G47">
        <v>2027</v>
      </c>
      <c r="H47">
        <v>3.02</v>
      </c>
      <c r="I47">
        <v>2.68</v>
      </c>
      <c r="J47" s="4">
        <f t="shared" si="27"/>
        <v>2.85</v>
      </c>
      <c r="K47" s="4">
        <v>9.6050000000000004</v>
      </c>
      <c r="L47" s="4">
        <v>12.756</v>
      </c>
      <c r="M47" s="4">
        <v>78.191000000000003</v>
      </c>
      <c r="N47" s="4">
        <v>9.6059999999999999</v>
      </c>
      <c r="O47" s="4">
        <v>13.083</v>
      </c>
      <c r="P47" s="4">
        <v>78.887</v>
      </c>
      <c r="Q47" s="4">
        <v>10.926</v>
      </c>
      <c r="R47" s="4">
        <v>3.06</v>
      </c>
      <c r="S47" s="4">
        <v>46.838999999999999</v>
      </c>
      <c r="T47" s="4">
        <f t="shared" si="28"/>
        <v>2.9996213268102285</v>
      </c>
      <c r="U47" s="4">
        <f t="shared" si="29"/>
        <v>2.0040428909519159</v>
      </c>
      <c r="V47" s="4">
        <f t="shared" si="30"/>
        <v>7.041271741047475</v>
      </c>
      <c r="W47" s="4">
        <f t="shared" si="31"/>
        <v>2.9999357172155237</v>
      </c>
      <c r="X47" s="4">
        <f t="shared" si="32"/>
        <v>2.0573684431096599</v>
      </c>
      <c r="Y47" s="4">
        <f t="shared" si="33"/>
        <v>7.0984165315717185</v>
      </c>
      <c r="Z47" s="4">
        <f t="shared" si="34"/>
        <v>3.4151140933299104</v>
      </c>
      <c r="AA47" s="4">
        <f t="shared" si="35"/>
        <v>0.45568442760655553</v>
      </c>
      <c r="AB47" s="4">
        <f t="shared" si="36"/>
        <v>4.4122897338579605</v>
      </c>
      <c r="AD47" s="4">
        <f t="shared" si="37"/>
        <v>27.937616930806193</v>
      </c>
      <c r="AE47" s="4">
        <f t="shared" si="38"/>
        <v>-13.845541204766709</v>
      </c>
      <c r="AF47" s="4">
        <f t="shared" si="24"/>
        <v>77.560291724953032</v>
      </c>
      <c r="AG47" s="4">
        <f t="shared" si="25"/>
        <v>37.589999881367376</v>
      </c>
    </row>
    <row r="48" spans="1:33" x14ac:dyDescent="0.3">
      <c r="A48">
        <v>11</v>
      </c>
      <c r="B48" t="s">
        <v>14</v>
      </c>
      <c r="C48">
        <v>16.7</v>
      </c>
      <c r="D48">
        <v>17.5</v>
      </c>
      <c r="E48">
        <v>11.7</v>
      </c>
      <c r="F48">
        <f t="shared" si="39"/>
        <v>5.8000000000000007</v>
      </c>
      <c r="G48">
        <v>2027</v>
      </c>
      <c r="H48">
        <v>3.02</v>
      </c>
      <c r="I48">
        <v>2.68</v>
      </c>
      <c r="J48" s="4">
        <f t="shared" si="27"/>
        <v>2.85</v>
      </c>
      <c r="K48" s="4">
        <v>9.6050000000000004</v>
      </c>
      <c r="L48" s="4">
        <v>12.756</v>
      </c>
      <c r="M48" s="4">
        <v>78.191000000000003</v>
      </c>
      <c r="N48" s="4">
        <v>9.6059999999999999</v>
      </c>
      <c r="O48" s="4">
        <v>13.083</v>
      </c>
      <c r="P48" s="4">
        <v>78.887</v>
      </c>
      <c r="Q48" s="4">
        <v>11.443</v>
      </c>
      <c r="R48" s="4">
        <v>1.2290000000000001</v>
      </c>
      <c r="S48" s="4">
        <v>42.170999999999999</v>
      </c>
      <c r="T48" s="4">
        <f t="shared" si="28"/>
        <v>2.9996213268102285</v>
      </c>
      <c r="U48" s="4">
        <f t="shared" si="29"/>
        <v>2.0040428909519159</v>
      </c>
      <c r="V48" s="4">
        <f t="shared" si="30"/>
        <v>7.041271741047475</v>
      </c>
      <c r="W48" s="4">
        <f t="shared" si="31"/>
        <v>2.9999357172155237</v>
      </c>
      <c r="X48" s="4">
        <f t="shared" si="32"/>
        <v>2.0573684431096599</v>
      </c>
      <c r="Y48" s="4">
        <f t="shared" si="33"/>
        <v>7.0984165315717185</v>
      </c>
      <c r="Z48" s="4">
        <f t="shared" si="34"/>
        <v>3.5778196617770011</v>
      </c>
      <c r="AA48" s="4">
        <f t="shared" si="35"/>
        <v>0.17686352883235393</v>
      </c>
      <c r="AB48" s="4">
        <f t="shared" si="36"/>
        <v>4.0093871616177745</v>
      </c>
      <c r="AD48" s="4">
        <f t="shared" si="37"/>
        <v>28.048675741128431</v>
      </c>
      <c r="AE48" s="4">
        <f t="shared" si="38"/>
        <v>-19.269460579251518</v>
      </c>
      <c r="AF48" s="4">
        <f t="shared" si="24"/>
        <v>91.290538471242058</v>
      </c>
      <c r="AG48" s="4">
        <f t="shared" si="25"/>
        <v>43.288888915864511</v>
      </c>
    </row>
    <row r="50" spans="1:33" x14ac:dyDescent="0.3">
      <c r="B50" s="7" t="s">
        <v>55</v>
      </c>
      <c r="C50" s="7"/>
      <c r="D50" s="7"/>
      <c r="E50" s="7" t="s">
        <v>44</v>
      </c>
      <c r="F50" s="7"/>
      <c r="G50" s="7"/>
    </row>
    <row r="51" spans="1:33" x14ac:dyDescent="0.3">
      <c r="A51" t="s">
        <v>1</v>
      </c>
      <c r="B51" t="s">
        <v>46</v>
      </c>
      <c r="C51" t="s">
        <v>47</v>
      </c>
      <c r="D51" t="s">
        <v>48</v>
      </c>
      <c r="E51" t="s">
        <v>46</v>
      </c>
      <c r="F51" t="s">
        <v>47</v>
      </c>
      <c r="G51" t="s">
        <v>48</v>
      </c>
    </row>
    <row r="52" spans="1:33" x14ac:dyDescent="0.3">
      <c r="A52">
        <v>8</v>
      </c>
      <c r="B52" s="4">
        <f>AVERAGE(AE33:AE36)</f>
        <v>-12.304573593946898</v>
      </c>
      <c r="C52" s="4">
        <f>AVERAGE(AF33:AF36)</f>
        <v>70.342678389046711</v>
      </c>
      <c r="D52" s="4">
        <f t="shared" ref="D52" si="40">AVERAGE(AG33:AG36)</f>
        <v>34.348293131576121</v>
      </c>
      <c r="E52" s="4">
        <f>_xlfn.CONFIDENCE.T(0.05,_xlfn.STDEV.S(AE33:AE36),4)</f>
        <v>10.230793543949034</v>
      </c>
      <c r="F52" s="4">
        <f t="shared" ref="F52" si="41">_xlfn.CONFIDENCE.T(0.05,_xlfn.STDEV.S(AF33:AF36),4)</f>
        <v>32.024938985367463</v>
      </c>
      <c r="G52" s="4">
        <f t="shared" ref="G52" si="42">_xlfn.CONFIDENCE.T(0.05,_xlfn.STDEV.S(AG33:AG36),4)</f>
        <v>12.983014640412867</v>
      </c>
    </row>
    <row r="53" spans="1:33" x14ac:dyDescent="0.3">
      <c r="A53">
        <v>9</v>
      </c>
      <c r="B53" s="4">
        <f>AVERAGE(AE37:AE40)</f>
        <v>-9.5088108353985188</v>
      </c>
      <c r="C53" s="4">
        <f t="shared" ref="C53" si="43">AVERAGE(AF37:AF40)</f>
        <v>60.487472005622834</v>
      </c>
      <c r="D53" s="4">
        <f t="shared" ref="D53" si="44">AVERAGE(AG37:AG40)</f>
        <v>30.648765957696583</v>
      </c>
      <c r="E53" s="4">
        <f>_xlfn.CONFIDENCE.T(0.05,_xlfn.STDEV.S(AE37:AE40),4)</f>
        <v>3.6930551277364287</v>
      </c>
      <c r="F53" s="4">
        <f t="shared" ref="F53" si="45">_xlfn.CONFIDENCE.T(0.05,_xlfn.STDEV.S(AF37:AF40),4)</f>
        <v>9.2946421706580615</v>
      </c>
      <c r="G53" s="4">
        <f t="shared" ref="G53" si="46">_xlfn.CONFIDENCE.T(0.05,_xlfn.STDEV.S(AG37:AG40),4)</f>
        <v>3.9191205618860674</v>
      </c>
    </row>
    <row r="54" spans="1:33" x14ac:dyDescent="0.3">
      <c r="A54">
        <v>10</v>
      </c>
      <c r="B54" s="4">
        <f>AVERAGE(AE41:AE44)</f>
        <v>-7.7974441547503268</v>
      </c>
      <c r="C54" s="4">
        <f t="shared" ref="C54" si="47">AVERAGE(AF41:AF44)</f>
        <v>58.505533205124536</v>
      </c>
      <c r="D54" s="4">
        <f t="shared" ref="D54" si="48">AVERAGE(AG41:AG44)</f>
        <v>30.249850669790078</v>
      </c>
      <c r="E54" s="4">
        <f>_xlfn.CONFIDENCE.T(0.05,_xlfn.STDEV.S(AE41:AE44),4)</f>
        <v>8.3230518589017777</v>
      </c>
      <c r="F54" s="4">
        <f t="shared" ref="F54" si="49">_xlfn.CONFIDENCE.T(0.05,_xlfn.STDEV.S(AF41:AF44),4)</f>
        <v>22.072099766679237</v>
      </c>
      <c r="G54" s="4">
        <f t="shared" ref="G54" si="50">_xlfn.CONFIDENCE.T(0.05,_xlfn.STDEV.S(AG41:AG44),4)</f>
        <v>9.0512228540361814</v>
      </c>
    </row>
    <row r="55" spans="1:33" x14ac:dyDescent="0.3">
      <c r="A55">
        <v>11</v>
      </c>
      <c r="B55" s="4">
        <f>AVERAGE(AE45:AE48)</f>
        <v>-14.276155019044044</v>
      </c>
      <c r="C55" s="4">
        <f t="shared" ref="C55" si="51">AVERAGE(AF45:AF48)</f>
        <v>76.447228598727037</v>
      </c>
      <c r="D55" s="4">
        <f t="shared" ref="D55" si="52">AVERAGE(AG45:AG48)</f>
        <v>37.060267056768531</v>
      </c>
      <c r="E55" s="4">
        <f>_xlfn.CONFIDENCE.T(0.05,_xlfn.STDEV.S(AE45:AE48),4)</f>
        <v>7.8767040293013251</v>
      </c>
      <c r="F55" s="4">
        <f t="shared" ref="F55" si="53">_xlfn.CONFIDENCE.T(0.05,_xlfn.STDEV.S(AF45:AF48),4)</f>
        <v>23.950315498640922</v>
      </c>
      <c r="G55" s="4">
        <f t="shared" ref="G55" si="54">_xlfn.CONFIDENCE.T(0.05,_xlfn.STDEV.S(AG45:AG48),4)</f>
        <v>10.079659315899551</v>
      </c>
    </row>
    <row r="57" spans="1:33" x14ac:dyDescent="0.3">
      <c r="K57" s="7" t="s">
        <v>49</v>
      </c>
      <c r="L57" s="7"/>
      <c r="M57" s="7"/>
      <c r="N57" s="7" t="s">
        <v>50</v>
      </c>
      <c r="O57" s="7"/>
      <c r="P57" s="7"/>
      <c r="Q57" s="7" t="s">
        <v>51</v>
      </c>
      <c r="R57" s="7"/>
      <c r="S57" s="7"/>
      <c r="T57" s="7" t="s">
        <v>52</v>
      </c>
      <c r="U57" s="7"/>
      <c r="V57" s="7"/>
      <c r="W57" s="7" t="s">
        <v>53</v>
      </c>
      <c r="X57" s="7"/>
      <c r="Y57" s="7"/>
      <c r="Z57" s="7" t="s">
        <v>54</v>
      </c>
      <c r="AA57" s="7"/>
      <c r="AB57" s="7"/>
      <c r="AE57" s="7" t="s">
        <v>34</v>
      </c>
      <c r="AF57" s="7"/>
      <c r="AG57" s="7"/>
    </row>
    <row r="58" spans="1:33" x14ac:dyDescent="0.3">
      <c r="A58" t="s">
        <v>1</v>
      </c>
      <c r="B58" t="s">
        <v>2</v>
      </c>
      <c r="C58" t="s">
        <v>3</v>
      </c>
      <c r="D58" t="s">
        <v>6</v>
      </c>
      <c r="E58" t="s">
        <v>5</v>
      </c>
      <c r="F58" t="s">
        <v>4</v>
      </c>
      <c r="G58" t="s">
        <v>7</v>
      </c>
      <c r="H58" t="s">
        <v>10</v>
      </c>
      <c r="I58" t="s">
        <v>9</v>
      </c>
      <c r="J58" t="s">
        <v>8</v>
      </c>
      <c r="K58" t="s">
        <v>46</v>
      </c>
      <c r="L58" t="s">
        <v>47</v>
      </c>
      <c r="M58" t="s">
        <v>48</v>
      </c>
      <c r="N58" t="s">
        <v>46</v>
      </c>
      <c r="O58" t="s">
        <v>47</v>
      </c>
      <c r="P58" t="s">
        <v>48</v>
      </c>
      <c r="Q58" t="s">
        <v>46</v>
      </c>
      <c r="R58" t="s">
        <v>47</v>
      </c>
      <c r="S58" t="s">
        <v>48</v>
      </c>
      <c r="T58" t="s">
        <v>46</v>
      </c>
      <c r="U58" t="s">
        <v>47</v>
      </c>
      <c r="V58" t="s">
        <v>48</v>
      </c>
      <c r="W58" t="s">
        <v>46</v>
      </c>
      <c r="X58" t="s">
        <v>47</v>
      </c>
      <c r="Y58" t="s">
        <v>48</v>
      </c>
      <c r="Z58" t="s">
        <v>46</v>
      </c>
      <c r="AA58" t="s">
        <v>47</v>
      </c>
      <c r="AB58" t="s">
        <v>48</v>
      </c>
      <c r="AD58" t="s">
        <v>23</v>
      </c>
      <c r="AE58" t="s">
        <v>46</v>
      </c>
      <c r="AF58" t="s">
        <v>47</v>
      </c>
      <c r="AG58" t="s">
        <v>48</v>
      </c>
    </row>
    <row r="59" spans="1:33" x14ac:dyDescent="0.3">
      <c r="A59">
        <v>8</v>
      </c>
      <c r="B59" t="s">
        <v>11</v>
      </c>
      <c r="C59">
        <v>16.600000000000001</v>
      </c>
      <c r="D59">
        <v>24.18</v>
      </c>
      <c r="E59">
        <v>11.77</v>
      </c>
      <c r="F59">
        <f>D59-E59</f>
        <v>12.41</v>
      </c>
      <c r="G59">
        <v>3263</v>
      </c>
      <c r="H59">
        <v>3.01</v>
      </c>
      <c r="I59">
        <v>2.68</v>
      </c>
      <c r="J59" s="4">
        <f>(H59+I59)/2</f>
        <v>2.8449999999999998</v>
      </c>
      <c r="K59" s="4">
        <v>6.3890000000000002</v>
      </c>
      <c r="L59" s="4">
        <v>19.943999999999999</v>
      </c>
      <c r="M59" s="4">
        <v>89.210999999999999</v>
      </c>
      <c r="N59" s="4">
        <v>6.2960000000000003</v>
      </c>
      <c r="O59" s="4">
        <v>19.911999999999999</v>
      </c>
      <c r="P59" s="4">
        <v>90.808000000000007</v>
      </c>
      <c r="Q59" s="4">
        <v>8.9619999999999997</v>
      </c>
      <c r="R59" s="4">
        <v>3.29</v>
      </c>
      <c r="S59" s="4">
        <v>39.497</v>
      </c>
      <c r="T59" s="4">
        <f>0.3076*K59^1.0067</f>
        <v>1.9898283749478831</v>
      </c>
      <c r="U59" s="4">
        <f>0.1428*L59^1.0375</f>
        <v>3.1862762975670824</v>
      </c>
      <c r="V59" s="4">
        <f>2*U59+T59</f>
        <v>8.3623809700820484</v>
      </c>
      <c r="W59" s="4">
        <f>0.3076*N59^1.0067</f>
        <v>1.9606712654651972</v>
      </c>
      <c r="X59" s="4">
        <f>0.1428*O59^1.0375</f>
        <v>3.1809723871680817</v>
      </c>
      <c r="Y59" s="4">
        <f>2*X59+W59</f>
        <v>8.3226160398013604</v>
      </c>
      <c r="Z59" s="4">
        <f>0.3076*Q59^1.0067</f>
        <v>2.7975147420217894</v>
      </c>
      <c r="AA59" s="4">
        <f>0.1428*R59^1.0375</f>
        <v>0.49126853775617002</v>
      </c>
      <c r="AB59" s="4">
        <f>0.1321*S59^0.9121</f>
        <v>3.7768430901126173</v>
      </c>
      <c r="AD59" s="4">
        <f>F59/1000/PI()/0.0007/C59*100/G59*60*60</f>
        <v>37.506039591526736</v>
      </c>
      <c r="AE59" s="4">
        <f>(1-2*Z59/(T59+W59))*100</f>
        <v>-41.628401299095906</v>
      </c>
      <c r="AF59" s="4">
        <f t="shared" ref="AF59:AF74" si="55">(1-2*AA59/(U59+X59))*100</f>
        <v>84.568891146534398</v>
      </c>
      <c r="AG59" s="4">
        <f t="shared" ref="AG59:AG74" si="56">(1-2*AB59/(V59+Y59))*100</f>
        <v>54.727674354686521</v>
      </c>
    </row>
    <row r="60" spans="1:33" x14ac:dyDescent="0.3">
      <c r="A60">
        <v>8</v>
      </c>
      <c r="B60" t="s">
        <v>12</v>
      </c>
      <c r="C60">
        <v>16.100000000000001</v>
      </c>
      <c r="D60">
        <v>25.17</v>
      </c>
      <c r="E60">
        <v>11.7</v>
      </c>
      <c r="F60">
        <f t="shared" ref="F60:F70" si="57">D60-E60</f>
        <v>13.470000000000002</v>
      </c>
      <c r="G60">
        <v>3263</v>
      </c>
      <c r="H60">
        <v>3.01</v>
      </c>
      <c r="I60">
        <v>2.68</v>
      </c>
      <c r="J60" s="4">
        <f t="shared" ref="J60:J74" si="58">(H60+I60)/2</f>
        <v>2.8449999999999998</v>
      </c>
      <c r="K60" s="4">
        <v>6.3890000000000002</v>
      </c>
      <c r="L60" s="4">
        <v>19.943999999999999</v>
      </c>
      <c r="M60" s="4">
        <v>89.210999999999999</v>
      </c>
      <c r="N60" s="4">
        <v>6.2960000000000003</v>
      </c>
      <c r="O60" s="4">
        <v>19.911999999999999</v>
      </c>
      <c r="P60" s="4">
        <v>90.808000000000007</v>
      </c>
      <c r="Q60" s="4">
        <v>9.2789999999999999</v>
      </c>
      <c r="R60" s="4">
        <v>2.2210000000000001</v>
      </c>
      <c r="S60" s="4">
        <v>37.332000000000001</v>
      </c>
      <c r="T60" s="4">
        <f t="shared" ref="T60:T74" si="59">0.3076*K60^1.0067</f>
        <v>1.9898283749478831</v>
      </c>
      <c r="U60" s="4">
        <f t="shared" ref="U60:U74" si="60">0.1428*L60^1.0375</f>
        <v>3.1862762975670824</v>
      </c>
      <c r="V60" s="4">
        <f t="shared" ref="V60:V74" si="61">2*U60+T60</f>
        <v>8.3623809700820484</v>
      </c>
      <c r="W60" s="4">
        <f t="shared" ref="W60:W74" si="62">0.3076*N60^1.0067</f>
        <v>1.9606712654651972</v>
      </c>
      <c r="X60" s="4">
        <f t="shared" ref="X60:X74" si="63">0.1428*O60^1.0375</f>
        <v>3.1809723871680817</v>
      </c>
      <c r="Y60" s="4">
        <f t="shared" ref="Y60:Y74" si="64">2*X60+W60</f>
        <v>8.3226160398013604</v>
      </c>
      <c r="Z60" s="4">
        <f t="shared" ref="Z60:Z74" si="65">0.3076*Q60^1.0067</f>
        <v>2.8971418770239805</v>
      </c>
      <c r="AA60" s="4">
        <f t="shared" ref="AA60:AA74" si="66">0.1428*R60^1.0375</f>
        <v>0.32679269275726996</v>
      </c>
      <c r="AB60" s="4">
        <f t="shared" ref="AB60:AB74" si="67">0.1321*S60^0.9121</f>
        <v>3.5875514016835339</v>
      </c>
      <c r="AD60" s="4">
        <f t="shared" ref="AD60:AD74" si="68">F60/1000/PI()/0.0007/C60*100/G60*60*60</f>
        <v>41.97389134561169</v>
      </c>
      <c r="AE60" s="4">
        <f t="shared" ref="AE60:AE74" si="69">(1-2*Z60/(T60+W60))*100</f>
        <v>-46.672175204706164</v>
      </c>
      <c r="AF60" s="4">
        <f t="shared" si="55"/>
        <v>89.735199332147261</v>
      </c>
      <c r="AG60" s="4">
        <f t="shared" si="56"/>
        <v>56.996679117671569</v>
      </c>
    </row>
    <row r="61" spans="1:33" x14ac:dyDescent="0.3">
      <c r="A61">
        <v>8</v>
      </c>
      <c r="B61" t="s">
        <v>13</v>
      </c>
      <c r="C61">
        <v>17.3</v>
      </c>
      <c r="D61">
        <v>25.72</v>
      </c>
      <c r="E61">
        <v>11.72</v>
      </c>
      <c r="F61">
        <f t="shared" si="57"/>
        <v>13.999999999999998</v>
      </c>
      <c r="G61">
        <v>3263</v>
      </c>
      <c r="H61">
        <v>3.01</v>
      </c>
      <c r="I61">
        <v>2.68</v>
      </c>
      <c r="J61" s="4">
        <f t="shared" si="58"/>
        <v>2.8449999999999998</v>
      </c>
      <c r="K61" s="4">
        <v>6.3890000000000002</v>
      </c>
      <c r="L61" s="4">
        <v>19.943999999999999</v>
      </c>
      <c r="M61" s="4">
        <v>89.210999999999999</v>
      </c>
      <c r="N61" s="4">
        <v>6.2960000000000003</v>
      </c>
      <c r="O61" s="4">
        <v>19.911999999999999</v>
      </c>
      <c r="P61" s="4">
        <v>90.808000000000007</v>
      </c>
      <c r="Q61" s="4">
        <v>7.8769999999999998</v>
      </c>
      <c r="R61" s="4">
        <v>7.8209999999999997</v>
      </c>
      <c r="S61" s="4">
        <v>53.024000000000001</v>
      </c>
      <c r="T61" s="4">
        <f t="shared" si="59"/>
        <v>1.9898283749478831</v>
      </c>
      <c r="U61" s="4">
        <f t="shared" si="60"/>
        <v>3.1862762975670824</v>
      </c>
      <c r="V61" s="4">
        <f t="shared" si="61"/>
        <v>8.3623809700820484</v>
      </c>
      <c r="W61" s="4">
        <f t="shared" si="62"/>
        <v>1.9606712654651972</v>
      </c>
      <c r="X61" s="4">
        <f t="shared" si="63"/>
        <v>3.1809723871680817</v>
      </c>
      <c r="Y61" s="4">
        <f t="shared" si="64"/>
        <v>8.3226160398013604</v>
      </c>
      <c r="Z61" s="4">
        <f t="shared" si="65"/>
        <v>2.4567037811522714</v>
      </c>
      <c r="AA61" s="4">
        <f t="shared" si="66"/>
        <v>1.2063902790573664</v>
      </c>
      <c r="AB61" s="4">
        <f t="shared" si="67"/>
        <v>4.9407647149910714</v>
      </c>
      <c r="AD61" s="4">
        <f t="shared" si="68"/>
        <v>40.599384242014473</v>
      </c>
      <c r="AE61" s="4">
        <f t="shared" si="69"/>
        <v>-24.374332604439285</v>
      </c>
      <c r="AF61" s="4">
        <f t="shared" si="55"/>
        <v>62.106387270547003</v>
      </c>
      <c r="AG61" s="4">
        <f t="shared" si="56"/>
        <v>40.775959239736224</v>
      </c>
    </row>
    <row r="62" spans="1:33" x14ac:dyDescent="0.3">
      <c r="A62">
        <v>8</v>
      </c>
      <c r="B62" t="s">
        <v>14</v>
      </c>
      <c r="C62">
        <v>16.899999999999999</v>
      </c>
      <c r="D62">
        <v>27.34</v>
      </c>
      <c r="E62">
        <v>12.26</v>
      </c>
      <c r="F62">
        <f t="shared" si="57"/>
        <v>15.08</v>
      </c>
      <c r="G62">
        <v>3263</v>
      </c>
      <c r="H62">
        <v>3.01</v>
      </c>
      <c r="I62">
        <v>2.68</v>
      </c>
      <c r="J62" s="4">
        <f t="shared" si="58"/>
        <v>2.8449999999999998</v>
      </c>
      <c r="K62" s="4">
        <v>6.3890000000000002</v>
      </c>
      <c r="L62" s="4">
        <v>19.943999999999999</v>
      </c>
      <c r="M62" s="4">
        <v>89.210999999999999</v>
      </c>
      <c r="N62" s="4">
        <v>6.2960000000000003</v>
      </c>
      <c r="O62" s="4">
        <v>19.911999999999999</v>
      </c>
      <c r="P62" s="4">
        <v>90.808000000000007</v>
      </c>
      <c r="Q62" s="4">
        <v>7.3760000000000003</v>
      </c>
      <c r="R62" s="4">
        <v>9.7850000000000001</v>
      </c>
      <c r="S62" s="4">
        <v>57.774999999999999</v>
      </c>
      <c r="T62" s="4">
        <f t="shared" si="59"/>
        <v>1.9898283749478831</v>
      </c>
      <c r="U62" s="4">
        <f t="shared" si="60"/>
        <v>3.1862762975670824</v>
      </c>
      <c r="V62" s="4">
        <f t="shared" si="61"/>
        <v>8.3623809700820484</v>
      </c>
      <c r="W62" s="4">
        <f t="shared" si="62"/>
        <v>1.9606712654651972</v>
      </c>
      <c r="X62" s="4">
        <f t="shared" si="63"/>
        <v>3.1809723871680817</v>
      </c>
      <c r="Y62" s="4">
        <f t="shared" si="64"/>
        <v>8.3226160398013604</v>
      </c>
      <c r="Z62" s="4">
        <f t="shared" si="65"/>
        <v>2.2994376564877301</v>
      </c>
      <c r="AA62" s="4">
        <f t="shared" si="66"/>
        <v>1.5220715506943236</v>
      </c>
      <c r="AB62" s="4">
        <f t="shared" si="67"/>
        <v>5.3430080658226613</v>
      </c>
      <c r="AD62" s="4">
        <f t="shared" si="68"/>
        <v>44.766397965315747</v>
      </c>
      <c r="AE62" s="4">
        <f t="shared" si="69"/>
        <v>-16.412497951640947</v>
      </c>
      <c r="AF62" s="4">
        <f t="shared" si="55"/>
        <v>52.190604574835085</v>
      </c>
      <c r="AG62" s="4">
        <f t="shared" si="56"/>
        <v>35.954341943750855</v>
      </c>
    </row>
    <row r="63" spans="1:33" x14ac:dyDescent="0.3">
      <c r="A63">
        <v>9</v>
      </c>
      <c r="B63" t="s">
        <v>11</v>
      </c>
      <c r="C63">
        <v>16.7</v>
      </c>
      <c r="D63">
        <v>24.96</v>
      </c>
      <c r="E63">
        <v>11.71</v>
      </c>
      <c r="F63">
        <f t="shared" si="57"/>
        <v>13.25</v>
      </c>
      <c r="G63">
        <v>3263</v>
      </c>
      <c r="H63">
        <v>3.01</v>
      </c>
      <c r="I63">
        <v>2.68</v>
      </c>
      <c r="J63" s="4">
        <f t="shared" si="58"/>
        <v>2.8449999999999998</v>
      </c>
      <c r="K63" s="4">
        <v>6.3890000000000002</v>
      </c>
      <c r="L63" s="4">
        <v>19.943999999999999</v>
      </c>
      <c r="M63" s="4">
        <v>89.210999999999999</v>
      </c>
      <c r="N63" s="4">
        <v>6.2960000000000003</v>
      </c>
      <c r="O63" s="4">
        <v>19.911999999999999</v>
      </c>
      <c r="P63" s="4">
        <v>90.808000000000007</v>
      </c>
      <c r="Q63" s="4">
        <v>7.6459999999999999</v>
      </c>
      <c r="R63" s="4">
        <v>8.5609999999999999</v>
      </c>
      <c r="S63" s="4">
        <v>54.052</v>
      </c>
      <c r="T63" s="4">
        <f t="shared" si="59"/>
        <v>1.9898283749478831</v>
      </c>
      <c r="U63" s="4">
        <f t="shared" si="60"/>
        <v>3.1862762975670824</v>
      </c>
      <c r="V63" s="4">
        <f t="shared" si="61"/>
        <v>8.3623809700820484</v>
      </c>
      <c r="W63" s="4">
        <f t="shared" si="62"/>
        <v>1.9606712654651972</v>
      </c>
      <c r="X63" s="4">
        <f t="shared" si="63"/>
        <v>3.1809723871680817</v>
      </c>
      <c r="Y63" s="4">
        <f t="shared" si="64"/>
        <v>8.3226160398013604</v>
      </c>
      <c r="Z63" s="4">
        <f t="shared" si="65"/>
        <v>2.3841832612537148</v>
      </c>
      <c r="AA63" s="4">
        <f t="shared" si="66"/>
        <v>1.3250198154721879</v>
      </c>
      <c r="AB63" s="4">
        <f t="shared" si="67"/>
        <v>5.0280597661052129</v>
      </c>
      <c r="AD63" s="4">
        <f t="shared" si="68"/>
        <v>39.804935213326644</v>
      </c>
      <c r="AE63" s="4">
        <f t="shared" si="69"/>
        <v>-20.702871953908829</v>
      </c>
      <c r="AF63" s="4">
        <f t="shared" si="55"/>
        <v>58.380145614579526</v>
      </c>
      <c r="AG63" s="4">
        <f t="shared" si="56"/>
        <v>39.729569467386469</v>
      </c>
    </row>
    <row r="64" spans="1:33" x14ac:dyDescent="0.3">
      <c r="A64">
        <v>9</v>
      </c>
      <c r="B64" t="s">
        <v>12</v>
      </c>
      <c r="C64">
        <v>17</v>
      </c>
      <c r="D64">
        <v>25.13</v>
      </c>
      <c r="E64">
        <v>11.75</v>
      </c>
      <c r="F64">
        <f t="shared" si="57"/>
        <v>13.379999999999999</v>
      </c>
      <c r="G64">
        <v>3263</v>
      </c>
      <c r="H64">
        <v>3.01</v>
      </c>
      <c r="I64">
        <v>2.68</v>
      </c>
      <c r="J64" s="4">
        <f t="shared" si="58"/>
        <v>2.8449999999999998</v>
      </c>
      <c r="K64" s="4">
        <v>6.3890000000000002</v>
      </c>
      <c r="L64" s="4">
        <v>19.943999999999999</v>
      </c>
      <c r="M64" s="4">
        <v>89.210999999999999</v>
      </c>
      <c r="N64" s="4">
        <v>6.2960000000000003</v>
      </c>
      <c r="O64" s="4">
        <v>19.911999999999999</v>
      </c>
      <c r="P64" s="4">
        <v>90.808000000000007</v>
      </c>
      <c r="Q64" s="4">
        <v>8.3559999999999999</v>
      </c>
      <c r="R64" s="4">
        <v>5.8689999999999998</v>
      </c>
      <c r="S64" s="4">
        <v>46.844999999999999</v>
      </c>
      <c r="T64" s="4">
        <f t="shared" si="59"/>
        <v>1.9898283749478831</v>
      </c>
      <c r="U64" s="4">
        <f t="shared" si="60"/>
        <v>3.1862762975670824</v>
      </c>
      <c r="V64" s="4">
        <f t="shared" si="61"/>
        <v>8.3623809700820484</v>
      </c>
      <c r="W64" s="4">
        <f t="shared" si="62"/>
        <v>1.9606712654651972</v>
      </c>
      <c r="X64" s="4">
        <f t="shared" si="63"/>
        <v>3.1809723871680817</v>
      </c>
      <c r="Y64" s="4">
        <f t="shared" si="64"/>
        <v>8.3226160398013604</v>
      </c>
      <c r="Z64" s="4">
        <f t="shared" si="65"/>
        <v>2.6071267876065307</v>
      </c>
      <c r="AA64" s="4">
        <f t="shared" si="66"/>
        <v>0.89559873412957358</v>
      </c>
      <c r="AB64" s="4">
        <f t="shared" si="67"/>
        <v>4.4128052564109552</v>
      </c>
      <c r="AD64" s="4">
        <f t="shared" si="68"/>
        <v>39.486142302672512</v>
      </c>
      <c r="AE64" s="4">
        <f t="shared" si="69"/>
        <v>-31.989724081276915</v>
      </c>
      <c r="AF64" s="4">
        <f t="shared" si="55"/>
        <v>71.868580026513456</v>
      </c>
      <c r="AG64" s="4">
        <f t="shared" si="56"/>
        <v>47.104512469531571</v>
      </c>
    </row>
    <row r="65" spans="1:33" x14ac:dyDescent="0.3">
      <c r="A65">
        <v>9</v>
      </c>
      <c r="B65" t="s">
        <v>13</v>
      </c>
      <c r="C65">
        <v>17.100000000000001</v>
      </c>
      <c r="D65">
        <v>26.83</v>
      </c>
      <c r="E65">
        <v>11.7</v>
      </c>
      <c r="F65">
        <f t="shared" si="57"/>
        <v>15.129999999999999</v>
      </c>
      <c r="G65">
        <v>3263</v>
      </c>
      <c r="H65">
        <v>3.01</v>
      </c>
      <c r="I65">
        <v>2.68</v>
      </c>
      <c r="J65" s="4">
        <f t="shared" si="58"/>
        <v>2.8449999999999998</v>
      </c>
      <c r="K65" s="4">
        <v>6.3890000000000002</v>
      </c>
      <c r="L65" s="4">
        <v>19.943999999999999</v>
      </c>
      <c r="M65" s="4">
        <v>89.210999999999999</v>
      </c>
      <c r="N65" s="4">
        <v>6.2960000000000003</v>
      </c>
      <c r="O65" s="4">
        <v>19.911999999999999</v>
      </c>
      <c r="P65" s="4">
        <v>90.808000000000007</v>
      </c>
      <c r="Q65" s="4">
        <v>7.8090000000000002</v>
      </c>
      <c r="R65" s="4">
        <v>8.0410000000000004</v>
      </c>
      <c r="S65" s="4">
        <v>52.883000000000003</v>
      </c>
      <c r="T65" s="4">
        <f t="shared" si="59"/>
        <v>1.9898283749478831</v>
      </c>
      <c r="U65" s="4">
        <f t="shared" si="60"/>
        <v>3.1862762975670824</v>
      </c>
      <c r="V65" s="4">
        <f t="shared" si="61"/>
        <v>8.3623809700820484</v>
      </c>
      <c r="W65" s="4">
        <f t="shared" si="62"/>
        <v>1.9606712654651972</v>
      </c>
      <c r="X65" s="4">
        <f t="shared" si="63"/>
        <v>3.1809723871680817</v>
      </c>
      <c r="Y65" s="4">
        <f t="shared" si="64"/>
        <v>8.3226160398013604</v>
      </c>
      <c r="Z65" s="4">
        <f t="shared" si="65"/>
        <v>2.4353542503873533</v>
      </c>
      <c r="AA65" s="4">
        <f t="shared" si="66"/>
        <v>1.2416162756839288</v>
      </c>
      <c r="AB65" s="4">
        <f t="shared" si="67"/>
        <v>4.9287798248696184</v>
      </c>
      <c r="AD65" s="4">
        <f t="shared" si="68"/>
        <v>44.389508044958411</v>
      </c>
      <c r="AE65" s="4">
        <f t="shared" si="69"/>
        <v>-23.293480423286539</v>
      </c>
      <c r="AF65" s="4">
        <f t="shared" si="55"/>
        <v>60.999912610274563</v>
      </c>
      <c r="AG65" s="4">
        <f t="shared" si="56"/>
        <v>40.919619920218864</v>
      </c>
    </row>
    <row r="66" spans="1:33" x14ac:dyDescent="0.3">
      <c r="A66">
        <v>9</v>
      </c>
      <c r="B66" t="s">
        <v>14</v>
      </c>
      <c r="C66">
        <v>17.5</v>
      </c>
      <c r="D66">
        <v>25.68</v>
      </c>
      <c r="E66">
        <v>11.81</v>
      </c>
      <c r="F66">
        <f t="shared" si="57"/>
        <v>13.87</v>
      </c>
      <c r="G66">
        <v>3263</v>
      </c>
      <c r="H66">
        <v>3.01</v>
      </c>
      <c r="I66">
        <v>2.68</v>
      </c>
      <c r="J66" s="4">
        <f t="shared" si="58"/>
        <v>2.8449999999999998</v>
      </c>
      <c r="K66" s="4">
        <v>6.3890000000000002</v>
      </c>
      <c r="L66" s="4">
        <v>19.943999999999999</v>
      </c>
      <c r="M66" s="4">
        <v>89.210999999999999</v>
      </c>
      <c r="N66" s="4">
        <v>6.2960000000000003</v>
      </c>
      <c r="O66" s="4">
        <v>19.911999999999999</v>
      </c>
      <c r="P66" s="4">
        <v>90.808000000000007</v>
      </c>
      <c r="Q66" s="4">
        <v>7.98</v>
      </c>
      <c r="R66" s="4">
        <v>7.4649999999999999</v>
      </c>
      <c r="S66" s="4">
        <v>51.335000000000001</v>
      </c>
      <c r="T66" s="4">
        <f t="shared" si="59"/>
        <v>1.9898283749478831</v>
      </c>
      <c r="U66" s="4">
        <f t="shared" si="60"/>
        <v>3.1862762975670824</v>
      </c>
      <c r="V66" s="4">
        <f t="shared" si="61"/>
        <v>8.3623809700820484</v>
      </c>
      <c r="W66" s="4">
        <f t="shared" si="62"/>
        <v>1.9606712654651972</v>
      </c>
      <c r="X66" s="4">
        <f t="shared" si="63"/>
        <v>3.1809723871680817</v>
      </c>
      <c r="Y66" s="4">
        <f t="shared" si="64"/>
        <v>8.3226160398013604</v>
      </c>
      <c r="Z66" s="4">
        <f t="shared" si="65"/>
        <v>2.4890443894269336</v>
      </c>
      <c r="AA66" s="4">
        <f t="shared" si="66"/>
        <v>1.1494673435776082</v>
      </c>
      <c r="AB66" s="4">
        <f t="shared" si="67"/>
        <v>4.7970145030277367</v>
      </c>
      <c r="AD66" s="4">
        <f t="shared" si="68"/>
        <v>39.762705503084135</v>
      </c>
      <c r="AE66" s="4">
        <f t="shared" si="69"/>
        <v>-26.011624654478837</v>
      </c>
      <c r="AF66" s="4">
        <f t="shared" si="55"/>
        <v>63.894378859951239</v>
      </c>
      <c r="AG66" s="4">
        <f t="shared" si="56"/>
        <v>42.499066674255801</v>
      </c>
    </row>
    <row r="67" spans="1:33" x14ac:dyDescent="0.3">
      <c r="A67">
        <v>10</v>
      </c>
      <c r="B67" t="s">
        <v>11</v>
      </c>
      <c r="C67">
        <v>16.899999999999999</v>
      </c>
      <c r="D67">
        <v>22</v>
      </c>
      <c r="E67">
        <v>11.77</v>
      </c>
      <c r="F67">
        <f t="shared" si="57"/>
        <v>10.23</v>
      </c>
      <c r="G67">
        <v>3263</v>
      </c>
      <c r="H67">
        <v>3.01</v>
      </c>
      <c r="I67">
        <v>2.68</v>
      </c>
      <c r="J67" s="4">
        <f t="shared" si="58"/>
        <v>2.8449999999999998</v>
      </c>
      <c r="K67" s="4">
        <v>6.3890000000000002</v>
      </c>
      <c r="L67" s="4">
        <v>19.943999999999999</v>
      </c>
      <c r="M67" s="4">
        <v>89.210999999999999</v>
      </c>
      <c r="N67" s="4">
        <v>6.2960000000000003</v>
      </c>
      <c r="O67" s="4">
        <v>19.911999999999999</v>
      </c>
      <c r="P67" s="4">
        <v>90.808000000000007</v>
      </c>
      <c r="Q67" s="4">
        <v>8.6579999999999995</v>
      </c>
      <c r="R67" s="4">
        <v>4.7560000000000002</v>
      </c>
      <c r="S67" s="4">
        <v>43.84</v>
      </c>
      <c r="T67" s="4">
        <f t="shared" si="59"/>
        <v>1.9898283749478831</v>
      </c>
      <c r="U67" s="4">
        <f t="shared" si="60"/>
        <v>3.1862762975670824</v>
      </c>
      <c r="V67" s="4">
        <f t="shared" si="61"/>
        <v>8.3623809700820484</v>
      </c>
      <c r="W67" s="4">
        <f t="shared" si="62"/>
        <v>1.9606712654651972</v>
      </c>
      <c r="X67" s="4">
        <f t="shared" si="63"/>
        <v>3.1809723871680817</v>
      </c>
      <c r="Y67" s="4">
        <f t="shared" si="64"/>
        <v>8.3226160398013604</v>
      </c>
      <c r="Z67" s="4">
        <f t="shared" si="65"/>
        <v>2.7019954315961896</v>
      </c>
      <c r="AA67" s="4">
        <f t="shared" si="66"/>
        <v>0.72005657869249506</v>
      </c>
      <c r="AB67" s="4">
        <f t="shared" si="67"/>
        <v>4.1538703965735921</v>
      </c>
      <c r="AD67" s="4">
        <f t="shared" si="68"/>
        <v>30.368716922094169</v>
      </c>
      <c r="AE67" s="4">
        <f t="shared" si="69"/>
        <v>-36.792592205559991</v>
      </c>
      <c r="AF67" s="4">
        <f t="shared" si="55"/>
        <v>77.382489224309452</v>
      </c>
      <c r="AG67" s="4">
        <f t="shared" si="56"/>
        <v>50.208317159265491</v>
      </c>
    </row>
    <row r="68" spans="1:33" x14ac:dyDescent="0.3">
      <c r="A68">
        <v>10</v>
      </c>
      <c r="B68" t="s">
        <v>12</v>
      </c>
      <c r="C68">
        <v>17</v>
      </c>
      <c r="D68">
        <v>24.48</v>
      </c>
      <c r="E68">
        <v>11.8</v>
      </c>
      <c r="F68">
        <f t="shared" si="57"/>
        <v>12.68</v>
      </c>
      <c r="G68">
        <v>3263</v>
      </c>
      <c r="H68">
        <v>3.01</v>
      </c>
      <c r="I68">
        <v>2.68</v>
      </c>
      <c r="J68" s="4">
        <f t="shared" si="58"/>
        <v>2.8449999999999998</v>
      </c>
      <c r="K68" s="4">
        <v>6.3890000000000002</v>
      </c>
      <c r="L68" s="4">
        <v>19.943999999999999</v>
      </c>
      <c r="M68" s="4">
        <v>89.210999999999999</v>
      </c>
      <c r="N68" s="4">
        <v>6.2960000000000003</v>
      </c>
      <c r="O68" s="4">
        <v>19.911999999999999</v>
      </c>
      <c r="P68" s="4">
        <v>90.808000000000007</v>
      </c>
      <c r="Q68" s="4">
        <v>7.0259999999999998</v>
      </c>
      <c r="R68" s="4">
        <v>11.26</v>
      </c>
      <c r="S68" s="4">
        <v>61.807000000000002</v>
      </c>
      <c r="T68" s="4">
        <f t="shared" si="59"/>
        <v>1.9898283749478831</v>
      </c>
      <c r="U68" s="4">
        <f t="shared" si="60"/>
        <v>3.1862762975670824</v>
      </c>
      <c r="V68" s="4">
        <f t="shared" si="61"/>
        <v>8.3623809700820484</v>
      </c>
      <c r="W68" s="4">
        <f t="shared" si="62"/>
        <v>1.9606712654651972</v>
      </c>
      <c r="X68" s="4">
        <f t="shared" si="63"/>
        <v>3.1809723871680817</v>
      </c>
      <c r="Y68" s="4">
        <f t="shared" si="64"/>
        <v>8.3226160398013604</v>
      </c>
      <c r="Z68" s="4">
        <f t="shared" si="65"/>
        <v>2.1896132938889137</v>
      </c>
      <c r="AA68" s="4">
        <f t="shared" si="66"/>
        <v>1.7607564484825835</v>
      </c>
      <c r="AB68" s="4">
        <f t="shared" si="67"/>
        <v>5.6820921303346994</v>
      </c>
      <c r="AD68" s="4">
        <f t="shared" si="68"/>
        <v>37.420350104475901</v>
      </c>
      <c r="AE68" s="4">
        <f t="shared" si="69"/>
        <v>-10.85247402578975</v>
      </c>
      <c r="AF68" s="4">
        <f t="shared" si="55"/>
        <v>44.69333504426114</v>
      </c>
      <c r="AG68" s="4">
        <f t="shared" si="56"/>
        <v>31.889803432761855</v>
      </c>
    </row>
    <row r="69" spans="1:33" x14ac:dyDescent="0.3">
      <c r="A69">
        <v>10</v>
      </c>
      <c r="B69" t="s">
        <v>13</v>
      </c>
      <c r="C69">
        <v>16.3</v>
      </c>
      <c r="D69">
        <v>24.24</v>
      </c>
      <c r="E69">
        <v>11.73</v>
      </c>
      <c r="F69">
        <f t="shared" si="57"/>
        <v>12.509999999999998</v>
      </c>
      <c r="G69">
        <v>3263</v>
      </c>
      <c r="H69">
        <v>3.01</v>
      </c>
      <c r="I69">
        <v>2.68</v>
      </c>
      <c r="J69" s="4">
        <f t="shared" si="58"/>
        <v>2.8449999999999998</v>
      </c>
      <c r="K69" s="4">
        <v>6.3890000000000002</v>
      </c>
      <c r="L69" s="4">
        <v>19.943999999999999</v>
      </c>
      <c r="M69" s="4">
        <v>89.210999999999999</v>
      </c>
      <c r="N69" s="4">
        <v>6.2960000000000003</v>
      </c>
      <c r="O69" s="4">
        <v>19.911999999999999</v>
      </c>
      <c r="P69" s="4">
        <v>90.808000000000007</v>
      </c>
      <c r="Q69" s="4">
        <v>7.6079999999999997</v>
      </c>
      <c r="R69" s="4">
        <v>8.7560000000000002</v>
      </c>
      <c r="S69" s="4">
        <v>54.359000000000002</v>
      </c>
      <c r="T69" s="4">
        <f t="shared" si="59"/>
        <v>1.9898283749478831</v>
      </c>
      <c r="U69" s="4">
        <f t="shared" si="60"/>
        <v>3.1862762975670824</v>
      </c>
      <c r="V69" s="4">
        <f t="shared" si="61"/>
        <v>8.3623809700820484</v>
      </c>
      <c r="W69" s="4">
        <f t="shared" si="62"/>
        <v>1.9606712654651972</v>
      </c>
      <c r="X69" s="4">
        <f t="shared" si="63"/>
        <v>3.1809723871680817</v>
      </c>
      <c r="Y69" s="4">
        <f t="shared" si="64"/>
        <v>8.3226160398013604</v>
      </c>
      <c r="Z69" s="4">
        <f t="shared" si="65"/>
        <v>2.3722548730805726</v>
      </c>
      <c r="AA69" s="4">
        <f t="shared" si="66"/>
        <v>1.3563457973747985</v>
      </c>
      <c r="AB69" s="4">
        <f t="shared" si="67"/>
        <v>5.0541009841198941</v>
      </c>
      <c r="AD69" s="4">
        <f t="shared" si="68"/>
        <v>38.504121541671765</v>
      </c>
      <c r="AE69" s="4">
        <f t="shared" si="69"/>
        <v>-20.098979319614351</v>
      </c>
      <c r="AF69" s="4">
        <f t="shared" si="55"/>
        <v>57.396173307114559</v>
      </c>
      <c r="AG69" s="4">
        <f t="shared" si="56"/>
        <v>39.417418161644477</v>
      </c>
    </row>
    <row r="70" spans="1:33" x14ac:dyDescent="0.3">
      <c r="A70">
        <v>10</v>
      </c>
      <c r="B70" t="s">
        <v>14</v>
      </c>
      <c r="C70">
        <v>17</v>
      </c>
      <c r="D70">
        <v>25.12</v>
      </c>
      <c r="E70">
        <v>11.72</v>
      </c>
      <c r="F70">
        <f t="shared" si="57"/>
        <v>13.4</v>
      </c>
      <c r="G70">
        <v>3263</v>
      </c>
      <c r="H70">
        <v>3.01</v>
      </c>
      <c r="I70">
        <v>2.68</v>
      </c>
      <c r="J70" s="4">
        <f t="shared" si="58"/>
        <v>2.8449999999999998</v>
      </c>
      <c r="K70" s="4">
        <v>6.3890000000000002</v>
      </c>
      <c r="L70" s="4">
        <v>19.943999999999999</v>
      </c>
      <c r="M70" s="4">
        <v>89.210999999999999</v>
      </c>
      <c r="N70" s="4">
        <v>6.2960000000000003</v>
      </c>
      <c r="O70" s="4">
        <v>19.911999999999999</v>
      </c>
      <c r="P70" s="4">
        <v>90.808000000000007</v>
      </c>
      <c r="Q70" s="4">
        <v>8.32</v>
      </c>
      <c r="R70" s="4">
        <v>7.0919999999999996</v>
      </c>
      <c r="S70" s="4">
        <v>51.043999999999997</v>
      </c>
      <c r="T70" s="4">
        <f t="shared" si="59"/>
        <v>1.9898283749478831</v>
      </c>
      <c r="U70" s="4">
        <f t="shared" si="60"/>
        <v>3.1862762975670824</v>
      </c>
      <c r="V70" s="4">
        <f t="shared" si="61"/>
        <v>8.3623809700820484</v>
      </c>
      <c r="W70" s="4">
        <f t="shared" si="62"/>
        <v>1.9606712654651972</v>
      </c>
      <c r="X70" s="4">
        <f t="shared" si="63"/>
        <v>3.1809723871680817</v>
      </c>
      <c r="Y70" s="4">
        <f t="shared" si="64"/>
        <v>8.3226160398013604</v>
      </c>
      <c r="Z70" s="4">
        <f t="shared" si="65"/>
        <v>2.5958194590160542</v>
      </c>
      <c r="AA70" s="4">
        <f t="shared" si="66"/>
        <v>1.0899354084617709</v>
      </c>
      <c r="AB70" s="4">
        <f t="shared" si="67"/>
        <v>4.7722059566444788</v>
      </c>
      <c r="AD70" s="4">
        <f t="shared" si="68"/>
        <v>39.545164936906701</v>
      </c>
      <c r="AE70" s="4">
        <f t="shared" si="69"/>
        <v>-31.417273524653421</v>
      </c>
      <c r="AF70" s="4">
        <f t="shared" si="55"/>
        <v>65.764321061472558</v>
      </c>
      <c r="AG70" s="4">
        <f t="shared" si="56"/>
        <v>42.796442171159541</v>
      </c>
    </row>
    <row r="71" spans="1:33" x14ac:dyDescent="0.3">
      <c r="A71">
        <v>11</v>
      </c>
      <c r="B71" t="s">
        <v>11</v>
      </c>
      <c r="C71">
        <v>16.899999999999999</v>
      </c>
      <c r="D71">
        <v>23.61</v>
      </c>
      <c r="E71">
        <v>11.72</v>
      </c>
      <c r="F71">
        <f>D71-E71</f>
        <v>11.889999999999999</v>
      </c>
      <c r="G71">
        <v>3263</v>
      </c>
      <c r="H71">
        <v>3.01</v>
      </c>
      <c r="I71">
        <v>2.68</v>
      </c>
      <c r="J71" s="4">
        <f t="shared" si="58"/>
        <v>2.8449999999999998</v>
      </c>
      <c r="K71" s="4">
        <v>6.3890000000000002</v>
      </c>
      <c r="L71" s="4">
        <v>19.943999999999999</v>
      </c>
      <c r="M71" s="4">
        <v>89.210999999999999</v>
      </c>
      <c r="N71" s="4">
        <v>6.2960000000000003</v>
      </c>
      <c r="O71" s="4">
        <v>19.911999999999999</v>
      </c>
      <c r="P71" s="4">
        <v>90.808000000000007</v>
      </c>
      <c r="Q71" s="4">
        <v>8.8529999999999998</v>
      </c>
      <c r="R71" s="4">
        <v>3.726</v>
      </c>
      <c r="S71" s="4">
        <v>40.723999999999997</v>
      </c>
      <c r="T71" s="4">
        <f t="shared" si="59"/>
        <v>1.9898283749478831</v>
      </c>
      <c r="U71" s="4">
        <f t="shared" si="60"/>
        <v>3.1862762975670824</v>
      </c>
      <c r="V71" s="4">
        <f t="shared" si="61"/>
        <v>8.3623809700820484</v>
      </c>
      <c r="W71" s="4">
        <f t="shared" si="62"/>
        <v>1.9606712654651972</v>
      </c>
      <c r="X71" s="4">
        <f t="shared" si="63"/>
        <v>3.1809723871680817</v>
      </c>
      <c r="Y71" s="4">
        <f t="shared" si="64"/>
        <v>8.3226160398013604</v>
      </c>
      <c r="Z71" s="4">
        <f t="shared" si="65"/>
        <v>2.7632635063744342</v>
      </c>
      <c r="AA71" s="4">
        <f t="shared" si="66"/>
        <v>0.55897536073784182</v>
      </c>
      <c r="AB71" s="4">
        <f t="shared" si="67"/>
        <v>3.8837153691142787</v>
      </c>
      <c r="AD71" s="4">
        <f t="shared" si="68"/>
        <v>35.296583011114343</v>
      </c>
      <c r="AE71" s="4">
        <f t="shared" si="69"/>
        <v>-39.894380857885416</v>
      </c>
      <c r="AF71" s="4">
        <f t="shared" si="55"/>
        <v>82.442169658680726</v>
      </c>
      <c r="AG71" s="4">
        <f t="shared" si="56"/>
        <v>53.446615941090705</v>
      </c>
    </row>
    <row r="72" spans="1:33" x14ac:dyDescent="0.3">
      <c r="A72">
        <v>11</v>
      </c>
      <c r="B72" t="s">
        <v>12</v>
      </c>
      <c r="C72">
        <v>17.100000000000001</v>
      </c>
      <c r="D72">
        <v>23.02</v>
      </c>
      <c r="E72">
        <v>11.72</v>
      </c>
      <c r="F72">
        <f t="shared" ref="F72:F74" si="70">D72-E72</f>
        <v>11.299999999999999</v>
      </c>
      <c r="G72">
        <v>3263</v>
      </c>
      <c r="H72">
        <v>3.01</v>
      </c>
      <c r="I72">
        <v>2.68</v>
      </c>
      <c r="J72" s="4">
        <f t="shared" si="58"/>
        <v>2.8449999999999998</v>
      </c>
      <c r="K72" s="4">
        <v>6.3890000000000002</v>
      </c>
      <c r="L72" s="4">
        <v>19.943999999999999</v>
      </c>
      <c r="M72" s="4">
        <v>89.210999999999999</v>
      </c>
      <c r="N72" s="4">
        <v>6.2960000000000003</v>
      </c>
      <c r="O72" s="4">
        <v>19.911999999999999</v>
      </c>
      <c r="P72" s="4">
        <v>90.808000000000007</v>
      </c>
      <c r="Q72" s="4">
        <v>7.6719999999999997</v>
      </c>
      <c r="R72" s="4">
        <v>8.5299999999999994</v>
      </c>
      <c r="S72" s="4">
        <v>54.280999999999999</v>
      </c>
      <c r="T72" s="4">
        <f t="shared" si="59"/>
        <v>1.9898283749478831</v>
      </c>
      <c r="U72" s="4">
        <f t="shared" si="60"/>
        <v>3.1862762975670824</v>
      </c>
      <c r="V72" s="4">
        <f t="shared" si="61"/>
        <v>8.3623809700820484</v>
      </c>
      <c r="W72" s="4">
        <f t="shared" si="62"/>
        <v>1.9606712654651972</v>
      </c>
      <c r="X72" s="4">
        <f t="shared" si="63"/>
        <v>3.1809723871680817</v>
      </c>
      <c r="Y72" s="4">
        <f t="shared" si="64"/>
        <v>8.3226160398013604</v>
      </c>
      <c r="Z72" s="4">
        <f t="shared" si="65"/>
        <v>2.3923450189830753</v>
      </c>
      <c r="AA72" s="4">
        <f t="shared" si="66"/>
        <v>1.3200422365639679</v>
      </c>
      <c r="AB72" s="4">
        <f t="shared" si="67"/>
        <v>5.0474858764611445</v>
      </c>
      <c r="AD72" s="4">
        <f t="shared" si="68"/>
        <v>33.152772036221421</v>
      </c>
      <c r="AE72" s="4">
        <f t="shared" si="69"/>
        <v>-21.116073243480749</v>
      </c>
      <c r="AF72" s="4">
        <f t="shared" si="55"/>
        <v>58.536495057005212</v>
      </c>
      <c r="AG72" s="4">
        <f t="shared" si="56"/>
        <v>39.496712244284481</v>
      </c>
    </row>
    <row r="73" spans="1:33" x14ac:dyDescent="0.3">
      <c r="A73">
        <v>11</v>
      </c>
      <c r="B73" t="s">
        <v>13</v>
      </c>
      <c r="C73">
        <v>17.2</v>
      </c>
      <c r="D73">
        <v>21.68</v>
      </c>
      <c r="E73">
        <v>11.8</v>
      </c>
      <c r="F73">
        <f t="shared" si="70"/>
        <v>9.879999999999999</v>
      </c>
      <c r="G73">
        <v>3263</v>
      </c>
      <c r="H73">
        <v>3.01</v>
      </c>
      <c r="I73">
        <v>2.68</v>
      </c>
      <c r="J73" s="4">
        <f t="shared" si="58"/>
        <v>2.8449999999999998</v>
      </c>
      <c r="K73" s="4">
        <v>6.3890000000000002</v>
      </c>
      <c r="L73" s="4">
        <v>19.943999999999999</v>
      </c>
      <c r="M73" s="4">
        <v>89.210999999999999</v>
      </c>
      <c r="N73" s="4">
        <v>6.2960000000000003</v>
      </c>
      <c r="O73" s="4">
        <v>19.911999999999999</v>
      </c>
      <c r="P73" s="4">
        <v>90.808000000000007</v>
      </c>
      <c r="Q73" s="4">
        <v>8.5540000000000003</v>
      </c>
      <c r="R73" s="4">
        <v>4.6920000000000002</v>
      </c>
      <c r="S73" s="4">
        <v>43.323999999999998</v>
      </c>
      <c r="T73" s="4">
        <f t="shared" si="59"/>
        <v>1.9898283749478831</v>
      </c>
      <c r="U73" s="4">
        <f t="shared" si="60"/>
        <v>3.1862762975670824</v>
      </c>
      <c r="V73" s="4">
        <f t="shared" si="61"/>
        <v>8.3623809700820484</v>
      </c>
      <c r="W73" s="4">
        <f t="shared" si="62"/>
        <v>1.9606712654651972</v>
      </c>
      <c r="X73" s="4">
        <f t="shared" si="63"/>
        <v>3.1809723871680817</v>
      </c>
      <c r="Y73" s="4">
        <f t="shared" si="64"/>
        <v>8.3226160398013604</v>
      </c>
      <c r="Z73" s="4">
        <f t="shared" si="65"/>
        <v>2.669322892189554</v>
      </c>
      <c r="AA73" s="4">
        <f t="shared" si="66"/>
        <v>0.7100061916288738</v>
      </c>
      <c r="AB73" s="4">
        <f t="shared" si="67"/>
        <v>4.1092534219418262</v>
      </c>
      <c r="AD73" s="4">
        <f t="shared" si="68"/>
        <v>28.818144319693026</v>
      </c>
      <c r="AE73" s="4">
        <f t="shared" si="69"/>
        <v>-35.138495641550719</v>
      </c>
      <c r="AF73" s="4">
        <f t="shared" si="55"/>
        <v>77.698179330389848</v>
      </c>
      <c r="AG73" s="4">
        <f t="shared" si="56"/>
        <v>50.74313265375239</v>
      </c>
    </row>
    <row r="74" spans="1:33" x14ac:dyDescent="0.3">
      <c r="A74">
        <v>11</v>
      </c>
      <c r="B74" t="s">
        <v>14</v>
      </c>
      <c r="C74">
        <v>16.7</v>
      </c>
      <c r="D74">
        <v>20.8</v>
      </c>
      <c r="E74">
        <v>11.7</v>
      </c>
      <c r="F74">
        <f t="shared" si="70"/>
        <v>9.1000000000000014</v>
      </c>
      <c r="G74">
        <v>3263</v>
      </c>
      <c r="H74">
        <v>3.01</v>
      </c>
      <c r="I74">
        <v>2.68</v>
      </c>
      <c r="J74" s="4">
        <f t="shared" si="58"/>
        <v>2.8449999999999998</v>
      </c>
      <c r="K74" s="4">
        <v>6.3890000000000002</v>
      </c>
      <c r="L74" s="4">
        <v>19.943999999999999</v>
      </c>
      <c r="M74" s="4">
        <v>89.210999999999999</v>
      </c>
      <c r="N74" s="4">
        <v>6.2960000000000003</v>
      </c>
      <c r="O74" s="4">
        <v>19.911999999999999</v>
      </c>
      <c r="P74" s="4">
        <v>90.808000000000007</v>
      </c>
      <c r="Q74" s="4">
        <v>9.2210000000000001</v>
      </c>
      <c r="R74" s="4">
        <v>2.169</v>
      </c>
      <c r="S74" s="4">
        <v>36.706000000000003</v>
      </c>
      <c r="T74" s="4">
        <f t="shared" si="59"/>
        <v>1.9898283749478831</v>
      </c>
      <c r="U74" s="4">
        <f t="shared" si="60"/>
        <v>3.1862762975670824</v>
      </c>
      <c r="V74" s="4">
        <f t="shared" si="61"/>
        <v>8.3623809700820484</v>
      </c>
      <c r="W74" s="4">
        <f t="shared" si="62"/>
        <v>1.9606712654651972</v>
      </c>
      <c r="X74" s="4">
        <f t="shared" si="63"/>
        <v>3.1809723871680817</v>
      </c>
      <c r="Y74" s="4">
        <f t="shared" si="64"/>
        <v>8.3226160398013604</v>
      </c>
      <c r="Z74" s="4">
        <f t="shared" si="65"/>
        <v>2.8789118405247249</v>
      </c>
      <c r="AA74" s="4">
        <f t="shared" si="66"/>
        <v>0.31885812844561984</v>
      </c>
      <c r="AB74" s="4">
        <f t="shared" si="67"/>
        <v>3.5326408797513893</v>
      </c>
      <c r="AD74" s="4">
        <f t="shared" si="68"/>
        <v>27.337729089907359</v>
      </c>
      <c r="AE74" s="4">
        <f t="shared" si="69"/>
        <v>-45.74925212364753</v>
      </c>
      <c r="AF74" s="4">
        <f t="shared" si="55"/>
        <v>89.984429877537224</v>
      </c>
      <c r="AG74" s="4">
        <f t="shared" si="56"/>
        <v>57.654881476348862</v>
      </c>
    </row>
    <row r="76" spans="1:33" x14ac:dyDescent="0.3">
      <c r="B76" s="7" t="s">
        <v>55</v>
      </c>
      <c r="C76" s="7"/>
      <c r="D76" s="7"/>
      <c r="E76" s="7" t="s">
        <v>44</v>
      </c>
      <c r="F76" s="7"/>
      <c r="G76" s="7"/>
    </row>
    <row r="77" spans="1:33" x14ac:dyDescent="0.3">
      <c r="A77" t="s">
        <v>1</v>
      </c>
      <c r="B77" t="s">
        <v>46</v>
      </c>
      <c r="C77" t="s">
        <v>47</v>
      </c>
      <c r="D77" t="s">
        <v>48</v>
      </c>
      <c r="E77" t="s">
        <v>46</v>
      </c>
      <c r="F77" t="s">
        <v>47</v>
      </c>
      <c r="G77" t="s">
        <v>48</v>
      </c>
    </row>
    <row r="78" spans="1:33" x14ac:dyDescent="0.3">
      <c r="A78">
        <v>8</v>
      </c>
      <c r="B78" s="4">
        <f>AVERAGE(AE59:AE62)</f>
        <v>-32.271851764970577</v>
      </c>
      <c r="C78" s="4">
        <f>AVERAGE(AF59:AF62)</f>
        <v>72.150270581015931</v>
      </c>
      <c r="D78" s="4">
        <f t="shared" ref="D78" si="71">AVERAGE(AG59:AG62)</f>
        <v>47.11366366396129</v>
      </c>
      <c r="E78" s="4">
        <f>_xlfn.CONFIDENCE.T(0.05,_xlfn.STDEV.S(AE59:AE62),4)</f>
        <v>22.667796152086638</v>
      </c>
      <c r="F78" s="4">
        <f t="shared" ref="F78" si="72">_xlfn.CONFIDENCE.T(0.05,_xlfn.STDEV.S(AF59:AF62),4)</f>
        <v>28.50495729277333</v>
      </c>
      <c r="G78" s="4">
        <f t="shared" ref="G78" si="73">_xlfn.CONFIDENCE.T(0.05,_xlfn.STDEV.S(AG59:AG62),4)</f>
        <v>16.442915871868092</v>
      </c>
    </row>
    <row r="79" spans="1:33" x14ac:dyDescent="0.3">
      <c r="A79">
        <v>9</v>
      </c>
      <c r="B79" s="4">
        <f>AVERAGE(AE63:AE66)</f>
        <v>-25.49942527823778</v>
      </c>
      <c r="C79" s="4">
        <f t="shared" ref="C79" si="74">AVERAGE(AF63:AF66)</f>
        <v>63.785754277829696</v>
      </c>
      <c r="D79" s="4">
        <f t="shared" ref="D79" si="75">AVERAGE(AG63:AG66)</f>
        <v>42.563192132848172</v>
      </c>
      <c r="E79" s="4">
        <f>_xlfn.CONFIDENCE.T(0.05,_xlfn.STDEV.S(AE63:AE66),4)</f>
        <v>7.7005689510732864</v>
      </c>
      <c r="F79" s="4">
        <f t="shared" ref="F79" si="76">_xlfn.CONFIDENCE.T(0.05,_xlfn.STDEV.S(AF63:AF66),4)</f>
        <v>9.2931332981505665</v>
      </c>
      <c r="G79" s="4">
        <f t="shared" ref="G79" si="77">_xlfn.CONFIDENCE.T(0.05,_xlfn.STDEV.S(AG63:AG66),4)</f>
        <v>5.1445542640127364</v>
      </c>
    </row>
    <row r="80" spans="1:33" x14ac:dyDescent="0.3">
      <c r="A80">
        <v>10</v>
      </c>
      <c r="B80" s="4">
        <f>AVERAGE(AE67:AE70)</f>
        <v>-24.790329768904382</v>
      </c>
      <c r="C80" s="4">
        <f t="shared" ref="C80" si="78">AVERAGE(AF67:AF70)</f>
        <v>61.309079659289424</v>
      </c>
      <c r="D80" s="4">
        <f t="shared" ref="D80" si="79">AVERAGE(AG67:AG70)</f>
        <v>41.077995231207836</v>
      </c>
      <c r="E80" s="4">
        <f>_xlfn.CONFIDENCE.T(0.05,_xlfn.STDEV.S(AE67:AE70),4)</f>
        <v>18.471061989748755</v>
      </c>
      <c r="F80" s="4">
        <f t="shared" ref="F80" si="80">_xlfn.CONFIDENCE.T(0.05,_xlfn.STDEV.S(AF67:AF70),4)</f>
        <v>21.925751622566807</v>
      </c>
      <c r="G80" s="4">
        <f t="shared" ref="G80" si="81">_xlfn.CONFIDENCE.T(0.05,_xlfn.STDEV.S(AG67:AG70),4)</f>
        <v>12.100838766594441</v>
      </c>
    </row>
    <row r="81" spans="1:33" x14ac:dyDescent="0.3">
      <c r="A81">
        <v>11</v>
      </c>
      <c r="B81" s="4">
        <f>AVERAGE(AE71:AE74)</f>
        <v>-35.474550466641105</v>
      </c>
      <c r="C81" s="4">
        <f t="shared" ref="C81" si="82">AVERAGE(AF71:AF74)</f>
        <v>77.165318480903252</v>
      </c>
      <c r="D81" s="4">
        <f t="shared" ref="D81" si="83">AVERAGE(AG71:AG74)</f>
        <v>50.335335578869106</v>
      </c>
      <c r="E81" s="4">
        <f>_xlfn.CONFIDENCE.T(0.05,_xlfn.STDEV.S(AE71:AE74),4)</f>
        <v>16.72382840625631</v>
      </c>
      <c r="F81" s="4">
        <f t="shared" ref="F81" si="84">_xlfn.CONFIDENCE.T(0.05,_xlfn.STDEV.S(AF71:AF74),4)</f>
        <v>21.338450369500471</v>
      </c>
      <c r="G81" s="4">
        <f t="shared" ref="G81" si="85">_xlfn.CONFIDENCE.T(0.05,_xlfn.STDEV.S(AG71:AG74),4)</f>
        <v>12.356264342448959</v>
      </c>
    </row>
    <row r="83" spans="1:33" x14ac:dyDescent="0.3">
      <c r="K83" s="7" t="s">
        <v>49</v>
      </c>
      <c r="L83" s="7"/>
      <c r="M83" s="7"/>
      <c r="N83" s="7" t="s">
        <v>50</v>
      </c>
      <c r="O83" s="7"/>
      <c r="P83" s="7"/>
      <c r="Q83" s="7" t="s">
        <v>51</v>
      </c>
      <c r="R83" s="7"/>
      <c r="S83" s="7"/>
      <c r="T83" s="7" t="s">
        <v>52</v>
      </c>
      <c r="U83" s="7"/>
      <c r="V83" s="7"/>
      <c r="W83" s="7" t="s">
        <v>53</v>
      </c>
      <c r="X83" s="7"/>
      <c r="Y83" s="7"/>
      <c r="Z83" s="7" t="s">
        <v>54</v>
      </c>
      <c r="AA83" s="7"/>
      <c r="AB83" s="7"/>
      <c r="AE83" s="7" t="s">
        <v>34</v>
      </c>
      <c r="AF83" s="7"/>
      <c r="AG83" s="7"/>
    </row>
    <row r="84" spans="1:33" x14ac:dyDescent="0.3">
      <c r="A84" t="s">
        <v>1</v>
      </c>
      <c r="B84" t="s">
        <v>2</v>
      </c>
      <c r="C84" t="s">
        <v>3</v>
      </c>
      <c r="D84" t="s">
        <v>6</v>
      </c>
      <c r="E84" t="s">
        <v>5</v>
      </c>
      <c r="F84" t="s">
        <v>4</v>
      </c>
      <c r="G84" t="s">
        <v>7</v>
      </c>
      <c r="H84" t="s">
        <v>10</v>
      </c>
      <c r="I84" t="s">
        <v>9</v>
      </c>
      <c r="J84" t="s">
        <v>8</v>
      </c>
      <c r="K84" t="s">
        <v>46</v>
      </c>
      <c r="L84" t="s">
        <v>47</v>
      </c>
      <c r="M84" t="s">
        <v>48</v>
      </c>
      <c r="N84" t="s">
        <v>46</v>
      </c>
      <c r="O84" t="s">
        <v>47</v>
      </c>
      <c r="P84" t="s">
        <v>48</v>
      </c>
      <c r="Q84" t="s">
        <v>46</v>
      </c>
      <c r="R84" t="s">
        <v>47</v>
      </c>
      <c r="S84" t="s">
        <v>48</v>
      </c>
      <c r="T84" t="s">
        <v>46</v>
      </c>
      <c r="U84" t="s">
        <v>47</v>
      </c>
      <c r="V84" t="s">
        <v>48</v>
      </c>
      <c r="W84" t="s">
        <v>46</v>
      </c>
      <c r="X84" t="s">
        <v>47</v>
      </c>
      <c r="Y84" t="s">
        <v>48</v>
      </c>
      <c r="Z84" t="s">
        <v>46</v>
      </c>
      <c r="AA84" t="s">
        <v>47</v>
      </c>
      <c r="AB84" t="s">
        <v>48</v>
      </c>
      <c r="AD84" t="s">
        <v>23</v>
      </c>
      <c r="AE84" t="s">
        <v>46</v>
      </c>
      <c r="AF84" t="s">
        <v>47</v>
      </c>
      <c r="AG84" t="s">
        <v>48</v>
      </c>
    </row>
    <row r="85" spans="1:33" x14ac:dyDescent="0.3">
      <c r="A85">
        <v>8</v>
      </c>
      <c r="B85" t="s">
        <v>11</v>
      </c>
      <c r="C85">
        <v>16.600000000000001</v>
      </c>
      <c r="D85">
        <v>22.83</v>
      </c>
      <c r="E85">
        <v>11.8</v>
      </c>
      <c r="F85">
        <f>D85-E85</f>
        <v>11.029999999999998</v>
      </c>
      <c r="G85">
        <v>3004</v>
      </c>
      <c r="H85">
        <v>3.02</v>
      </c>
      <c r="I85">
        <v>2.68</v>
      </c>
      <c r="J85" s="4">
        <f>(H85+I85)/2</f>
        <v>2.85</v>
      </c>
      <c r="K85" s="4">
        <v>3.169</v>
      </c>
      <c r="L85" s="4">
        <v>25.725999999999999</v>
      </c>
      <c r="M85" s="4">
        <v>101.431</v>
      </c>
      <c r="N85" s="4">
        <v>3.105</v>
      </c>
      <c r="O85" s="4">
        <v>26.533000000000001</v>
      </c>
      <c r="P85" s="4">
        <v>103.639</v>
      </c>
      <c r="Q85" s="4">
        <v>5.8860000000000001</v>
      </c>
      <c r="R85" s="4">
        <v>4.4359999999999999</v>
      </c>
      <c r="S85" s="4">
        <v>32.588000000000001</v>
      </c>
      <c r="T85" s="4">
        <f>0.3076*K85^1.0067</f>
        <v>0.98234660672224239</v>
      </c>
      <c r="U85" s="4">
        <f>0.1428*L85^1.0375</f>
        <v>4.1494394604218305</v>
      </c>
      <c r="V85" s="4">
        <f>2*U85+T85</f>
        <v>9.281225527565903</v>
      </c>
      <c r="W85" s="4">
        <f>0.3076*N85^1.0067</f>
        <v>0.96237592129338434</v>
      </c>
      <c r="X85" s="4">
        <f>0.1428*O85^1.0375</f>
        <v>4.2845631952725043</v>
      </c>
      <c r="Y85" s="4">
        <f>2*X85+W85</f>
        <v>9.531502311838393</v>
      </c>
      <c r="Z85" s="4">
        <f>0.3076*Q85^1.0067</f>
        <v>1.8321641651117317</v>
      </c>
      <c r="AA85" s="4">
        <f>0.1428*R85^1.0375</f>
        <v>0.66985673388612832</v>
      </c>
      <c r="AB85" s="4">
        <f>0.1321*S85^0.9121</f>
        <v>3.1692956368776959</v>
      </c>
      <c r="AD85" s="4">
        <f>F85/1000/PI()/0.0007/C85*100/G85*60*60</f>
        <v>36.209463001098811</v>
      </c>
      <c r="AE85" s="4">
        <f>(1-2*Z85/(T85+W85))*100</f>
        <v>-88.424223889795897</v>
      </c>
      <c r="AF85" s="4">
        <f t="shared" ref="AF85:AF100" si="86">(1-2*AA85/(U85+X85))*100</f>
        <v>84.115330259378922</v>
      </c>
      <c r="AG85" s="4">
        <f t="shared" ref="AG85:AG100" si="87">(1-2*AB85/(V85+Y85))*100</f>
        <v>66.306899627395538</v>
      </c>
    </row>
    <row r="86" spans="1:33" x14ac:dyDescent="0.3">
      <c r="A86">
        <v>8</v>
      </c>
      <c r="B86" t="s">
        <v>12</v>
      </c>
      <c r="C86">
        <v>16.100000000000001</v>
      </c>
      <c r="D86">
        <v>23.99</v>
      </c>
      <c r="E86">
        <v>11.75</v>
      </c>
      <c r="F86">
        <f t="shared" ref="F86:F96" si="88">D86-E86</f>
        <v>12.239999999999998</v>
      </c>
      <c r="G86">
        <v>3004</v>
      </c>
      <c r="H86">
        <v>3.02</v>
      </c>
      <c r="I86">
        <v>2.68</v>
      </c>
      <c r="J86" s="4">
        <f t="shared" ref="J86:J100" si="89">(H86+I86)/2</f>
        <v>2.85</v>
      </c>
      <c r="K86" s="4">
        <v>3.169</v>
      </c>
      <c r="L86" s="4">
        <v>25.725999999999999</v>
      </c>
      <c r="M86" s="4">
        <v>101.431</v>
      </c>
      <c r="N86" s="4">
        <v>3.105</v>
      </c>
      <c r="O86" s="4">
        <v>26.533000000000001</v>
      </c>
      <c r="P86" s="4">
        <v>103.639</v>
      </c>
      <c r="Q86" s="4">
        <v>6.0780000000000003</v>
      </c>
      <c r="R86" s="4">
        <v>2.9489999999999998</v>
      </c>
      <c r="S86" s="4">
        <v>28.341000000000001</v>
      </c>
      <c r="T86" s="4">
        <f t="shared" ref="T86:T100" si="90">0.3076*K86^1.0067</f>
        <v>0.98234660672224239</v>
      </c>
      <c r="U86" s="4">
        <f t="shared" ref="U86:U100" si="91">0.1428*L86^1.0375</f>
        <v>4.1494394604218305</v>
      </c>
      <c r="V86" s="4">
        <f t="shared" ref="V86:V100" si="92">2*U86+T86</f>
        <v>9.281225527565903</v>
      </c>
      <c r="W86" s="4">
        <f t="shared" ref="W86:W100" si="93">0.3076*N86^1.0067</f>
        <v>0.96237592129338434</v>
      </c>
      <c r="X86" s="4">
        <f t="shared" ref="X86:X100" si="94">0.1428*O86^1.0375</f>
        <v>4.2845631952725043</v>
      </c>
      <c r="Y86" s="4">
        <f t="shared" ref="Y86:Y100" si="95">2*X86+W86</f>
        <v>9.531502311838393</v>
      </c>
      <c r="Z86" s="4">
        <f t="shared" ref="Z86:Z100" si="96">0.3076*Q86^1.0067</f>
        <v>1.892335878100607</v>
      </c>
      <c r="AA86" s="4">
        <f t="shared" ref="AA86:AA100" si="97">0.1428*R86^1.0375</f>
        <v>0.43854663598793708</v>
      </c>
      <c r="AB86" s="4">
        <f t="shared" ref="AB86:AB100" si="98">0.1321*S86^0.9121</f>
        <v>2.7902986838346391</v>
      </c>
      <c r="AD86" s="4">
        <f t="shared" ref="AD86:AD100" si="99">F86/1000/PI()/0.0007/C86*100/G86*60*60</f>
        <v>41.429548607779253</v>
      </c>
      <c r="AE86" s="4">
        <f t="shared" ref="AE86:AE100" si="100">(1-2*Z86/(T86+W86))*100</f>
        <v>-94.612429366108628</v>
      </c>
      <c r="AF86" s="4">
        <f t="shared" si="86"/>
        <v>89.60050989095086</v>
      </c>
      <c r="AG86" s="4">
        <f t="shared" si="87"/>
        <v>70.336054317543415</v>
      </c>
    </row>
    <row r="87" spans="1:33" x14ac:dyDescent="0.3">
      <c r="A87">
        <v>8</v>
      </c>
      <c r="B87" t="s">
        <v>13</v>
      </c>
      <c r="C87">
        <v>17.3</v>
      </c>
      <c r="D87">
        <v>24.55</v>
      </c>
      <c r="E87">
        <v>11.78</v>
      </c>
      <c r="F87">
        <f t="shared" si="88"/>
        <v>12.770000000000001</v>
      </c>
      <c r="G87">
        <v>3004</v>
      </c>
      <c r="H87">
        <v>3.02</v>
      </c>
      <c r="I87">
        <v>2.68</v>
      </c>
      <c r="J87" s="4">
        <f t="shared" si="89"/>
        <v>2.85</v>
      </c>
      <c r="K87" s="4">
        <v>3.169</v>
      </c>
      <c r="L87" s="4">
        <v>25.725999999999999</v>
      </c>
      <c r="M87" s="4">
        <v>101.431</v>
      </c>
      <c r="N87" s="4">
        <v>3.105</v>
      </c>
      <c r="O87" s="4">
        <v>26.533000000000001</v>
      </c>
      <c r="P87" s="4">
        <v>103.639</v>
      </c>
      <c r="Q87" s="4">
        <v>4.5279999999999996</v>
      </c>
      <c r="R87" s="4">
        <v>10.696999999999999</v>
      </c>
      <c r="S87" s="4">
        <v>51.222000000000001</v>
      </c>
      <c r="T87" s="4">
        <f t="shared" si="90"/>
        <v>0.98234660672224239</v>
      </c>
      <c r="U87" s="4">
        <f t="shared" si="91"/>
        <v>4.1494394604218305</v>
      </c>
      <c r="V87" s="4">
        <f t="shared" si="92"/>
        <v>9.281225527565903</v>
      </c>
      <c r="W87" s="4">
        <f t="shared" si="93"/>
        <v>0.96237592129338434</v>
      </c>
      <c r="X87" s="4">
        <f t="shared" si="94"/>
        <v>4.2845631952725043</v>
      </c>
      <c r="Y87" s="4">
        <f t="shared" si="95"/>
        <v>9.531502311838393</v>
      </c>
      <c r="Z87" s="4">
        <f t="shared" si="96"/>
        <v>1.406978050551948</v>
      </c>
      <c r="AA87" s="4">
        <f t="shared" si="97"/>
        <v>1.6695042466422958</v>
      </c>
      <c r="AB87" s="4">
        <f t="shared" si="98"/>
        <v>4.7873824157033225</v>
      </c>
      <c r="AD87" s="4">
        <f t="shared" si="99"/>
        <v>40.225315015270652</v>
      </c>
      <c r="AE87" s="4">
        <f t="shared" si="100"/>
        <v>-44.697048579738798</v>
      </c>
      <c r="AF87" s="4">
        <f t="shared" si="86"/>
        <v>60.410156012575911</v>
      </c>
      <c r="AG87" s="4">
        <f t="shared" si="87"/>
        <v>49.104856493210022</v>
      </c>
    </row>
    <row r="88" spans="1:33" x14ac:dyDescent="0.3">
      <c r="A88">
        <v>8</v>
      </c>
      <c r="B88" t="s">
        <v>14</v>
      </c>
      <c r="C88">
        <v>16.899999999999999</v>
      </c>
      <c r="D88">
        <v>25.66</v>
      </c>
      <c r="E88">
        <v>11.76</v>
      </c>
      <c r="F88">
        <f t="shared" si="88"/>
        <v>13.9</v>
      </c>
      <c r="G88">
        <v>3004</v>
      </c>
      <c r="H88">
        <v>3.02</v>
      </c>
      <c r="I88">
        <v>2.68</v>
      </c>
      <c r="J88" s="4">
        <f t="shared" si="89"/>
        <v>2.85</v>
      </c>
      <c r="K88" s="4">
        <v>3.169</v>
      </c>
      <c r="L88" s="4">
        <v>25.725999999999999</v>
      </c>
      <c r="M88" s="4">
        <v>101.431</v>
      </c>
      <c r="N88" s="4">
        <v>3.105</v>
      </c>
      <c r="O88" s="4">
        <v>26.533000000000001</v>
      </c>
      <c r="P88" s="4">
        <v>103.639</v>
      </c>
      <c r="Q88" s="4">
        <v>4.1120000000000001</v>
      </c>
      <c r="R88" s="4">
        <v>13.141999999999999</v>
      </c>
      <c r="S88" s="4">
        <v>58.17</v>
      </c>
      <c r="T88" s="4">
        <f t="shared" si="90"/>
        <v>0.98234660672224239</v>
      </c>
      <c r="U88" s="4">
        <f t="shared" si="91"/>
        <v>4.1494394604218305</v>
      </c>
      <c r="V88" s="4">
        <f t="shared" si="92"/>
        <v>9.281225527565903</v>
      </c>
      <c r="W88" s="4">
        <f t="shared" si="93"/>
        <v>0.96237592129338434</v>
      </c>
      <c r="X88" s="4">
        <f t="shared" si="94"/>
        <v>4.2845631952725043</v>
      </c>
      <c r="Y88" s="4">
        <f t="shared" si="95"/>
        <v>9.531502311838393</v>
      </c>
      <c r="Z88" s="4">
        <f t="shared" si="96"/>
        <v>1.2768903149958302</v>
      </c>
      <c r="AA88" s="4">
        <f t="shared" si="97"/>
        <v>2.0669952335391102</v>
      </c>
      <c r="AB88" s="4">
        <f t="shared" si="98"/>
        <v>5.3763165779116324</v>
      </c>
      <c r="AD88" s="4">
        <f t="shared" si="99"/>
        <v>44.821125241399436</v>
      </c>
      <c r="AE88" s="4">
        <f t="shared" si="100"/>
        <v>-31.318509103584535</v>
      </c>
      <c r="AF88" s="4">
        <f t="shared" si="86"/>
        <v>50.984240391635417</v>
      </c>
      <c r="AG88" s="4">
        <f t="shared" si="87"/>
        <v>42.843838237529376</v>
      </c>
    </row>
    <row r="89" spans="1:33" x14ac:dyDescent="0.3">
      <c r="A89">
        <v>9</v>
      </c>
      <c r="B89" t="s">
        <v>11</v>
      </c>
      <c r="C89">
        <v>16.7</v>
      </c>
      <c r="D89">
        <v>23.88</v>
      </c>
      <c r="E89">
        <v>11.83</v>
      </c>
      <c r="F89">
        <f t="shared" si="88"/>
        <v>12.049999999999999</v>
      </c>
      <c r="G89">
        <v>3004</v>
      </c>
      <c r="H89">
        <v>3.02</v>
      </c>
      <c r="I89">
        <v>2.68</v>
      </c>
      <c r="J89" s="4">
        <f t="shared" si="89"/>
        <v>2.85</v>
      </c>
      <c r="K89" s="4">
        <v>3.169</v>
      </c>
      <c r="L89" s="4">
        <v>25.725999999999999</v>
      </c>
      <c r="M89" s="4">
        <v>101.431</v>
      </c>
      <c r="N89" s="4">
        <v>3.105</v>
      </c>
      <c r="O89" s="4">
        <v>26.533000000000001</v>
      </c>
      <c r="P89" s="4">
        <v>103.639</v>
      </c>
      <c r="Q89" s="4">
        <v>4.3860000000000001</v>
      </c>
      <c r="R89" s="4">
        <v>11.484</v>
      </c>
      <c r="S89" s="4">
        <v>53.389000000000003</v>
      </c>
      <c r="T89" s="4">
        <f t="shared" si="90"/>
        <v>0.98234660672224239</v>
      </c>
      <c r="U89" s="4">
        <f t="shared" si="91"/>
        <v>4.1494394604218305</v>
      </c>
      <c r="V89" s="4">
        <f t="shared" si="92"/>
        <v>9.281225527565903</v>
      </c>
      <c r="W89" s="4">
        <f t="shared" si="93"/>
        <v>0.96237592129338434</v>
      </c>
      <c r="X89" s="4">
        <f t="shared" si="94"/>
        <v>4.2845631952725043</v>
      </c>
      <c r="Y89" s="4">
        <f t="shared" si="95"/>
        <v>9.531502311838393</v>
      </c>
      <c r="Z89" s="4">
        <f t="shared" si="96"/>
        <v>1.3625637110967648</v>
      </c>
      <c r="AA89" s="4">
        <f t="shared" si="97"/>
        <v>1.7971109303746839</v>
      </c>
      <c r="AB89" s="4">
        <f t="shared" si="98"/>
        <v>4.9717764398985294</v>
      </c>
      <c r="AD89" s="4">
        <f t="shared" si="99"/>
        <v>39.321061688643361</v>
      </c>
      <c r="AE89" s="4">
        <f t="shared" si="100"/>
        <v>-40.129369765373113</v>
      </c>
      <c r="AF89" s="4">
        <f t="shared" si="86"/>
        <v>57.384150711374524</v>
      </c>
      <c r="AG89" s="4">
        <f t="shared" si="87"/>
        <v>47.144545093722456</v>
      </c>
    </row>
    <row r="90" spans="1:33" x14ac:dyDescent="0.3">
      <c r="A90">
        <v>9</v>
      </c>
      <c r="B90" t="s">
        <v>12</v>
      </c>
      <c r="C90">
        <v>17</v>
      </c>
      <c r="D90">
        <v>24.85</v>
      </c>
      <c r="E90">
        <v>12.56</v>
      </c>
      <c r="F90">
        <f t="shared" si="88"/>
        <v>12.290000000000001</v>
      </c>
      <c r="G90">
        <v>3004</v>
      </c>
      <c r="H90">
        <v>3.02</v>
      </c>
      <c r="I90">
        <v>2.68</v>
      </c>
      <c r="J90" s="4">
        <f t="shared" si="89"/>
        <v>2.85</v>
      </c>
      <c r="K90" s="4">
        <v>3.169</v>
      </c>
      <c r="L90" s="4">
        <v>25.725999999999999</v>
      </c>
      <c r="M90" s="4">
        <v>101.431</v>
      </c>
      <c r="N90" s="4">
        <v>3.105</v>
      </c>
      <c r="O90" s="4">
        <v>26.533000000000001</v>
      </c>
      <c r="P90" s="4">
        <v>103.639</v>
      </c>
      <c r="Q90" s="4">
        <v>4.9909999999999997</v>
      </c>
      <c r="R90" s="4">
        <v>7.9139999999999997</v>
      </c>
      <c r="S90" s="4">
        <v>42.414999999999999</v>
      </c>
      <c r="T90" s="4">
        <f t="shared" si="90"/>
        <v>0.98234660672224239</v>
      </c>
      <c r="U90" s="4">
        <f t="shared" si="91"/>
        <v>4.1494394604218305</v>
      </c>
      <c r="V90" s="4">
        <f t="shared" si="92"/>
        <v>9.281225527565903</v>
      </c>
      <c r="W90" s="4">
        <f t="shared" si="93"/>
        <v>0.96237592129338434</v>
      </c>
      <c r="X90" s="4">
        <f t="shared" si="94"/>
        <v>4.2845631952725043</v>
      </c>
      <c r="Y90" s="4">
        <f t="shared" si="95"/>
        <v>9.531502311838393</v>
      </c>
      <c r="Z90" s="4">
        <f t="shared" si="96"/>
        <v>1.5518572078594572</v>
      </c>
      <c r="AA90" s="4">
        <f t="shared" si="97"/>
        <v>1.221276794363644</v>
      </c>
      <c r="AB90" s="4">
        <f t="shared" si="98"/>
        <v>4.0305408526488735</v>
      </c>
      <c r="AD90" s="4">
        <f t="shared" si="99"/>
        <v>39.396498238526881</v>
      </c>
      <c r="AE90" s="4">
        <f t="shared" si="100"/>
        <v>-59.596773884545364</v>
      </c>
      <c r="AF90" s="4">
        <f t="shared" si="86"/>
        <v>71.03921247785992</v>
      </c>
      <c r="AG90" s="4">
        <f t="shared" si="87"/>
        <v>57.150915198946507</v>
      </c>
    </row>
    <row r="91" spans="1:33" x14ac:dyDescent="0.3">
      <c r="A91">
        <v>9</v>
      </c>
      <c r="B91" t="s">
        <v>13</v>
      </c>
      <c r="C91">
        <v>17.100000000000001</v>
      </c>
      <c r="D91">
        <v>25.75</v>
      </c>
      <c r="E91">
        <v>11.8</v>
      </c>
      <c r="F91">
        <f t="shared" si="88"/>
        <v>13.95</v>
      </c>
      <c r="G91">
        <v>3004</v>
      </c>
      <c r="H91">
        <v>3.02</v>
      </c>
      <c r="I91">
        <v>2.68</v>
      </c>
      <c r="J91" s="4">
        <f t="shared" si="89"/>
        <v>2.85</v>
      </c>
      <c r="K91" s="4">
        <v>3.169</v>
      </c>
      <c r="L91" s="4">
        <v>25.725999999999999</v>
      </c>
      <c r="M91" s="4">
        <v>101.431</v>
      </c>
      <c r="N91" s="4">
        <v>3.105</v>
      </c>
      <c r="O91" s="4">
        <v>26.533000000000001</v>
      </c>
      <c r="P91" s="4">
        <v>103.639</v>
      </c>
      <c r="Q91" s="4">
        <v>4.4649999999999999</v>
      </c>
      <c r="R91" s="4">
        <v>10.827</v>
      </c>
      <c r="S91" s="4">
        <v>51.197000000000003</v>
      </c>
      <c r="T91" s="4">
        <f t="shared" si="90"/>
        <v>0.98234660672224239</v>
      </c>
      <c r="U91" s="4">
        <f t="shared" si="91"/>
        <v>4.1494394604218305</v>
      </c>
      <c r="V91" s="4">
        <f t="shared" si="92"/>
        <v>9.281225527565903</v>
      </c>
      <c r="W91" s="4">
        <f t="shared" si="93"/>
        <v>0.96237592129338434</v>
      </c>
      <c r="X91" s="4">
        <f t="shared" si="94"/>
        <v>4.2845631952725043</v>
      </c>
      <c r="Y91" s="4">
        <f t="shared" si="95"/>
        <v>9.531502311838393</v>
      </c>
      <c r="Z91" s="4">
        <f t="shared" si="96"/>
        <v>1.3872719277264707</v>
      </c>
      <c r="AA91" s="4">
        <f t="shared" si="97"/>
        <v>1.6905592617252094</v>
      </c>
      <c r="AB91" s="4">
        <f t="shared" si="98"/>
        <v>4.7852511707381948</v>
      </c>
      <c r="AD91" s="4">
        <f t="shared" si="99"/>
        <v>44.456242926863212</v>
      </c>
      <c r="AE91" s="4">
        <f t="shared" si="100"/>
        <v>-42.67042292578649</v>
      </c>
      <c r="AF91" s="4">
        <f t="shared" si="86"/>
        <v>59.910867218335426</v>
      </c>
      <c r="AG91" s="4">
        <f t="shared" si="87"/>
        <v>49.127513972585909</v>
      </c>
    </row>
    <row r="92" spans="1:33" x14ac:dyDescent="0.3">
      <c r="A92">
        <v>9</v>
      </c>
      <c r="B92" t="s">
        <v>14</v>
      </c>
      <c r="C92">
        <v>17.5</v>
      </c>
      <c r="D92">
        <v>24.32</v>
      </c>
      <c r="E92">
        <v>11.7</v>
      </c>
      <c r="F92">
        <f t="shared" si="88"/>
        <v>12.620000000000001</v>
      </c>
      <c r="G92">
        <v>3004</v>
      </c>
      <c r="H92">
        <v>3.02</v>
      </c>
      <c r="I92">
        <v>2.68</v>
      </c>
      <c r="J92" s="4">
        <f t="shared" si="89"/>
        <v>2.85</v>
      </c>
      <c r="K92" s="4">
        <v>3.169</v>
      </c>
      <c r="L92" s="4">
        <v>25.725999999999999</v>
      </c>
      <c r="M92" s="4">
        <v>101.431</v>
      </c>
      <c r="N92" s="4">
        <v>3.105</v>
      </c>
      <c r="O92" s="4">
        <v>26.533000000000001</v>
      </c>
      <c r="P92" s="4">
        <v>103.639</v>
      </c>
      <c r="Q92" s="4">
        <v>4.681</v>
      </c>
      <c r="R92" s="4">
        <v>9.9120000000000008</v>
      </c>
      <c r="S92" s="4">
        <v>48.542000000000002</v>
      </c>
      <c r="T92" s="4">
        <f t="shared" si="90"/>
        <v>0.98234660672224239</v>
      </c>
      <c r="U92" s="4">
        <f t="shared" si="91"/>
        <v>4.1494394604218305</v>
      </c>
      <c r="V92" s="4">
        <f t="shared" si="92"/>
        <v>9.281225527565903</v>
      </c>
      <c r="W92" s="4">
        <f t="shared" si="93"/>
        <v>0.96237592129338434</v>
      </c>
      <c r="X92" s="4">
        <f t="shared" si="94"/>
        <v>4.2845631952725043</v>
      </c>
      <c r="Y92" s="4">
        <f t="shared" si="95"/>
        <v>9.531502311838393</v>
      </c>
      <c r="Z92" s="4">
        <f t="shared" si="96"/>
        <v>1.4548433764457087</v>
      </c>
      <c r="AA92" s="4">
        <f t="shared" si="97"/>
        <v>1.542572374047164</v>
      </c>
      <c r="AB92" s="4">
        <f t="shared" si="98"/>
        <v>4.5583822490726096</v>
      </c>
      <c r="AD92" s="4">
        <f t="shared" si="99"/>
        <v>39.298499277431397</v>
      </c>
      <c r="AE92" s="4">
        <f t="shared" si="100"/>
        <v>-49.619635242279479</v>
      </c>
      <c r="AF92" s="4">
        <f t="shared" si="86"/>
        <v>63.420159157629044</v>
      </c>
      <c r="AG92" s="4">
        <f t="shared" si="87"/>
        <v>51.539380275040955</v>
      </c>
    </row>
    <row r="93" spans="1:33" x14ac:dyDescent="0.3">
      <c r="A93">
        <v>10</v>
      </c>
      <c r="B93" t="s">
        <v>11</v>
      </c>
      <c r="C93">
        <v>16.899999999999999</v>
      </c>
      <c r="D93">
        <v>21.13</v>
      </c>
      <c r="E93">
        <v>11.73</v>
      </c>
      <c r="F93">
        <f t="shared" si="88"/>
        <v>9.3999999999999986</v>
      </c>
      <c r="G93">
        <v>3004</v>
      </c>
      <c r="H93">
        <v>3.02</v>
      </c>
      <c r="I93">
        <v>2.68</v>
      </c>
      <c r="J93" s="4">
        <f t="shared" si="89"/>
        <v>2.85</v>
      </c>
      <c r="K93" s="4">
        <v>3.169</v>
      </c>
      <c r="L93" s="4">
        <v>25.725999999999999</v>
      </c>
      <c r="M93" s="4">
        <v>101.431</v>
      </c>
      <c r="N93" s="4">
        <v>3.105</v>
      </c>
      <c r="O93" s="4">
        <v>26.533000000000001</v>
      </c>
      <c r="P93" s="4">
        <v>103.639</v>
      </c>
      <c r="Q93" s="4">
        <v>5.3979999999999997</v>
      </c>
      <c r="R93" s="4">
        <v>6.2869999999999999</v>
      </c>
      <c r="S93" s="4">
        <v>37.915999999999997</v>
      </c>
      <c r="T93" s="4">
        <f t="shared" si="90"/>
        <v>0.98234660672224239</v>
      </c>
      <c r="U93" s="4">
        <f t="shared" si="91"/>
        <v>4.1494394604218305</v>
      </c>
      <c r="V93" s="4">
        <f t="shared" si="92"/>
        <v>9.281225527565903</v>
      </c>
      <c r="W93" s="4">
        <f t="shared" si="93"/>
        <v>0.96237592129338434</v>
      </c>
      <c r="X93" s="4">
        <f t="shared" si="94"/>
        <v>4.2845631952725043</v>
      </c>
      <c r="Y93" s="4">
        <f t="shared" si="95"/>
        <v>9.531502311838393</v>
      </c>
      <c r="Z93" s="4">
        <f t="shared" si="96"/>
        <v>1.6792879500147122</v>
      </c>
      <c r="AA93" s="4">
        <f t="shared" si="97"/>
        <v>0.96186317388286657</v>
      </c>
      <c r="AB93" s="4">
        <f t="shared" si="98"/>
        <v>3.6387048796265957</v>
      </c>
      <c r="AD93" s="4">
        <f t="shared" si="99"/>
        <v>30.310689012169391</v>
      </c>
      <c r="AE93" s="4">
        <f t="shared" si="100"/>
        <v>-72.702061689822543</v>
      </c>
      <c r="AF93" s="4">
        <f t="shared" si="86"/>
        <v>77.190825918617634</v>
      </c>
      <c r="AG93" s="4">
        <f t="shared" si="87"/>
        <v>61.316562800583043</v>
      </c>
    </row>
    <row r="94" spans="1:33" x14ac:dyDescent="0.3">
      <c r="A94">
        <v>10</v>
      </c>
      <c r="B94" t="s">
        <v>12</v>
      </c>
      <c r="C94">
        <v>17</v>
      </c>
      <c r="D94">
        <v>24</v>
      </c>
      <c r="E94">
        <v>12.34</v>
      </c>
      <c r="F94">
        <f t="shared" si="88"/>
        <v>11.66</v>
      </c>
      <c r="G94">
        <v>3004</v>
      </c>
      <c r="H94">
        <v>3.02</v>
      </c>
      <c r="I94">
        <v>2.68</v>
      </c>
      <c r="J94" s="4">
        <f t="shared" si="89"/>
        <v>2.85</v>
      </c>
      <c r="K94" s="4">
        <v>3.169</v>
      </c>
      <c r="L94" s="4">
        <v>25.725999999999999</v>
      </c>
      <c r="M94" s="4">
        <v>101.431</v>
      </c>
      <c r="N94" s="4">
        <v>3.105</v>
      </c>
      <c r="O94" s="4">
        <v>26.533000000000001</v>
      </c>
      <c r="P94" s="4">
        <v>103.639</v>
      </c>
      <c r="Q94" s="4">
        <v>3.7810000000000001</v>
      </c>
      <c r="R94" s="4">
        <v>15.141999999999999</v>
      </c>
      <c r="S94" s="4">
        <v>64.513000000000005</v>
      </c>
      <c r="T94" s="4">
        <f t="shared" si="90"/>
        <v>0.98234660672224239</v>
      </c>
      <c r="U94" s="4">
        <f t="shared" si="91"/>
        <v>4.1494394604218305</v>
      </c>
      <c r="V94" s="4">
        <f t="shared" si="92"/>
        <v>9.281225527565903</v>
      </c>
      <c r="W94" s="4">
        <f t="shared" si="93"/>
        <v>0.96237592129338434</v>
      </c>
      <c r="X94" s="4">
        <f t="shared" si="94"/>
        <v>4.2845631952725043</v>
      </c>
      <c r="Y94" s="4">
        <f t="shared" si="95"/>
        <v>9.531502311838393</v>
      </c>
      <c r="Z94" s="4">
        <f t="shared" si="96"/>
        <v>1.1734456334340142</v>
      </c>
      <c r="AA94" s="4">
        <f t="shared" si="97"/>
        <v>2.3942435209836987</v>
      </c>
      <c r="AB94" s="4">
        <f t="shared" si="98"/>
        <v>5.9085656240878661</v>
      </c>
      <c r="AD94" s="4">
        <f t="shared" si="99"/>
        <v>37.376986937446979</v>
      </c>
      <c r="AE94" s="4">
        <f t="shared" si="100"/>
        <v>-20.68000617356811</v>
      </c>
      <c r="AF94" s="4">
        <f t="shared" si="86"/>
        <v>43.224027339683332</v>
      </c>
      <c r="AG94" s="4">
        <f t="shared" si="87"/>
        <v>37.185445146215855</v>
      </c>
    </row>
    <row r="95" spans="1:33" x14ac:dyDescent="0.3">
      <c r="A95">
        <v>10</v>
      </c>
      <c r="B95" t="s">
        <v>13</v>
      </c>
      <c r="C95">
        <v>16.3</v>
      </c>
      <c r="D95">
        <v>23.21</v>
      </c>
      <c r="E95">
        <v>11.75</v>
      </c>
      <c r="F95">
        <f t="shared" si="88"/>
        <v>11.46</v>
      </c>
      <c r="G95">
        <v>3004</v>
      </c>
      <c r="H95">
        <v>3.02</v>
      </c>
      <c r="I95">
        <v>2.68</v>
      </c>
      <c r="J95" s="4">
        <f t="shared" si="89"/>
        <v>2.85</v>
      </c>
      <c r="K95" s="4">
        <v>3.169</v>
      </c>
      <c r="L95" s="4">
        <v>25.725999999999999</v>
      </c>
      <c r="M95" s="4">
        <v>101.431</v>
      </c>
      <c r="N95" s="4">
        <v>3.105</v>
      </c>
      <c r="O95" s="4">
        <v>26.533000000000001</v>
      </c>
      <c r="P95" s="4">
        <v>103.639</v>
      </c>
      <c r="Q95" s="4">
        <v>4.3239999999999998</v>
      </c>
      <c r="R95" s="4">
        <v>11.657999999999999</v>
      </c>
      <c r="S95" s="4">
        <v>53.57</v>
      </c>
      <c r="T95" s="4">
        <f t="shared" si="90"/>
        <v>0.98234660672224239</v>
      </c>
      <c r="U95" s="4">
        <f t="shared" si="91"/>
        <v>4.1494394604218305</v>
      </c>
      <c r="V95" s="4">
        <f t="shared" si="92"/>
        <v>9.281225527565903</v>
      </c>
      <c r="W95" s="4">
        <f t="shared" si="93"/>
        <v>0.96237592129338434</v>
      </c>
      <c r="X95" s="4">
        <f t="shared" si="94"/>
        <v>4.2845631952725043</v>
      </c>
      <c r="Y95" s="4">
        <f t="shared" si="95"/>
        <v>9.531502311838393</v>
      </c>
      <c r="Z95" s="4">
        <f t="shared" si="96"/>
        <v>1.3431745381037463</v>
      </c>
      <c r="AA95" s="4">
        <f t="shared" si="97"/>
        <v>1.8253689564746385</v>
      </c>
      <c r="AB95" s="4">
        <f t="shared" si="98"/>
        <v>4.9871479381852168</v>
      </c>
      <c r="AD95" s="4">
        <f t="shared" si="99"/>
        <v>38.313486383911346</v>
      </c>
      <c r="AE95" s="4">
        <f t="shared" si="100"/>
        <v>-38.135340003934303</v>
      </c>
      <c r="AF95" s="4">
        <f t="shared" si="86"/>
        <v>56.714053077936491</v>
      </c>
      <c r="AG95" s="4">
        <f t="shared" si="87"/>
        <v>46.9811291508788</v>
      </c>
    </row>
    <row r="96" spans="1:33" x14ac:dyDescent="0.3">
      <c r="A96">
        <v>10</v>
      </c>
      <c r="B96" t="s">
        <v>14</v>
      </c>
      <c r="C96">
        <v>17</v>
      </c>
      <c r="D96">
        <v>24.07</v>
      </c>
      <c r="E96">
        <v>11.79</v>
      </c>
      <c r="F96">
        <f t="shared" si="88"/>
        <v>12.280000000000001</v>
      </c>
      <c r="G96">
        <v>3004</v>
      </c>
      <c r="H96">
        <v>3.02</v>
      </c>
      <c r="I96">
        <v>2.68</v>
      </c>
      <c r="J96" s="4">
        <f t="shared" si="89"/>
        <v>2.85</v>
      </c>
      <c r="K96" s="4">
        <v>3.169</v>
      </c>
      <c r="L96" s="4">
        <v>25.725999999999999</v>
      </c>
      <c r="M96" s="4">
        <v>101.431</v>
      </c>
      <c r="N96" s="4">
        <v>3.105</v>
      </c>
      <c r="O96" s="4">
        <v>26.533000000000001</v>
      </c>
      <c r="P96" s="4">
        <v>103.639</v>
      </c>
      <c r="Q96" s="4">
        <v>4.6680000000000001</v>
      </c>
      <c r="R96" s="4">
        <v>9.4239999999999995</v>
      </c>
      <c r="S96" s="4">
        <v>46.725000000000001</v>
      </c>
      <c r="T96" s="4">
        <f t="shared" si="90"/>
        <v>0.98234660672224239</v>
      </c>
      <c r="U96" s="4">
        <f t="shared" si="91"/>
        <v>4.1494394604218305</v>
      </c>
      <c r="V96" s="4">
        <f t="shared" si="92"/>
        <v>9.281225527565903</v>
      </c>
      <c r="W96" s="4">
        <f t="shared" si="93"/>
        <v>0.96237592129338434</v>
      </c>
      <c r="X96" s="4">
        <f t="shared" si="94"/>
        <v>4.2845631952725043</v>
      </c>
      <c r="Y96" s="4">
        <f t="shared" si="95"/>
        <v>9.531502311838393</v>
      </c>
      <c r="Z96" s="4">
        <f t="shared" si="96"/>
        <v>1.4507759755801208</v>
      </c>
      <c r="AA96" s="4">
        <f t="shared" si="97"/>
        <v>1.4638524630295779</v>
      </c>
      <c r="AB96" s="4">
        <f t="shared" si="98"/>
        <v>4.4024937015274483</v>
      </c>
      <c r="AD96" s="4">
        <f t="shared" si="99"/>
        <v>39.36444250358911</v>
      </c>
      <c r="AE96" s="4">
        <f t="shared" si="100"/>
        <v>-49.20133383351881</v>
      </c>
      <c r="AF96" s="4">
        <f t="shared" si="86"/>
        <v>65.286886362521173</v>
      </c>
      <c r="AG96" s="4">
        <f t="shared" si="87"/>
        <v>53.196647087976444</v>
      </c>
    </row>
    <row r="97" spans="1:33" x14ac:dyDescent="0.3">
      <c r="A97">
        <v>11</v>
      </c>
      <c r="B97" t="s">
        <v>11</v>
      </c>
      <c r="C97">
        <v>16.899999999999999</v>
      </c>
      <c r="D97">
        <v>22.63</v>
      </c>
      <c r="E97">
        <v>11.75</v>
      </c>
      <c r="F97">
        <f>D97-E97</f>
        <v>10.879999999999999</v>
      </c>
      <c r="G97">
        <v>3004</v>
      </c>
      <c r="H97">
        <v>3.02</v>
      </c>
      <c r="I97">
        <v>2.68</v>
      </c>
      <c r="J97" s="4">
        <f t="shared" si="89"/>
        <v>2.85</v>
      </c>
      <c r="K97" s="4">
        <v>3.169</v>
      </c>
      <c r="L97" s="4">
        <v>25.725999999999999</v>
      </c>
      <c r="M97" s="4">
        <v>101.431</v>
      </c>
      <c r="N97" s="4">
        <v>3.105</v>
      </c>
      <c r="O97" s="4">
        <v>26.533000000000001</v>
      </c>
      <c r="P97" s="4">
        <v>103.639</v>
      </c>
      <c r="Q97" s="4">
        <v>4.3280000000000003</v>
      </c>
      <c r="R97" s="4">
        <v>11.513999999999999</v>
      </c>
      <c r="S97" s="4">
        <v>53.191000000000003</v>
      </c>
      <c r="T97" s="4">
        <f t="shared" si="90"/>
        <v>0.98234660672224239</v>
      </c>
      <c r="U97" s="4">
        <f t="shared" si="91"/>
        <v>4.1494394604218305</v>
      </c>
      <c r="V97" s="4">
        <f t="shared" si="92"/>
        <v>9.281225527565903</v>
      </c>
      <c r="W97" s="4">
        <f t="shared" si="93"/>
        <v>0.96237592129338434</v>
      </c>
      <c r="X97" s="4">
        <f t="shared" si="94"/>
        <v>4.2845631952725043</v>
      </c>
      <c r="Y97" s="4">
        <f t="shared" si="95"/>
        <v>9.531502311838393</v>
      </c>
      <c r="Z97" s="4">
        <f t="shared" si="96"/>
        <v>1.3444253965649757</v>
      </c>
      <c r="AA97" s="4">
        <f t="shared" si="97"/>
        <v>1.8019818651692963</v>
      </c>
      <c r="AB97" s="4">
        <f t="shared" si="98"/>
        <v>4.9549559620775963</v>
      </c>
      <c r="AD97" s="4">
        <f t="shared" si="99"/>
        <v>35.083010260893943</v>
      </c>
      <c r="AE97" s="4">
        <f t="shared" si="100"/>
        <v>-38.263981333811394</v>
      </c>
      <c r="AF97" s="4">
        <f t="shared" si="86"/>
        <v>57.268643638553684</v>
      </c>
      <c r="AG97" s="4">
        <f t="shared" si="87"/>
        <v>47.32336528359096</v>
      </c>
    </row>
    <row r="98" spans="1:33" x14ac:dyDescent="0.3">
      <c r="A98">
        <v>11</v>
      </c>
      <c r="B98" t="s">
        <v>12</v>
      </c>
      <c r="C98">
        <v>17.100000000000001</v>
      </c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D98" s="4"/>
      <c r="AE98" s="4"/>
      <c r="AF98" s="4"/>
      <c r="AG98" s="4"/>
    </row>
    <row r="99" spans="1:33" x14ac:dyDescent="0.3">
      <c r="A99">
        <v>11</v>
      </c>
      <c r="B99" t="s">
        <v>13</v>
      </c>
      <c r="C99">
        <v>17.2</v>
      </c>
      <c r="D99">
        <v>20.83</v>
      </c>
      <c r="E99">
        <v>11.79</v>
      </c>
      <c r="F99">
        <f t="shared" ref="F99:F100" si="101">D99-E99</f>
        <v>9.0399999999999991</v>
      </c>
      <c r="G99">
        <v>3004</v>
      </c>
      <c r="H99">
        <v>3.02</v>
      </c>
      <c r="I99">
        <v>2.68</v>
      </c>
      <c r="J99" s="4">
        <f t="shared" si="89"/>
        <v>2.85</v>
      </c>
      <c r="K99" s="4">
        <v>3.169</v>
      </c>
      <c r="L99" s="4">
        <v>25.725999999999999</v>
      </c>
      <c r="M99" s="4">
        <v>101.431</v>
      </c>
      <c r="N99" s="4">
        <v>3.105</v>
      </c>
      <c r="O99" s="4">
        <v>26.533000000000001</v>
      </c>
      <c r="P99" s="4">
        <v>103.639</v>
      </c>
      <c r="Q99" s="4">
        <v>5.3650000000000002</v>
      </c>
      <c r="R99" s="4">
        <v>6.1680000000000001</v>
      </c>
      <c r="S99" s="4">
        <v>37.631999999999998</v>
      </c>
      <c r="T99" s="4">
        <f t="shared" si="90"/>
        <v>0.98234660672224239</v>
      </c>
      <c r="U99" s="4">
        <f t="shared" si="91"/>
        <v>4.1494394604218305</v>
      </c>
      <c r="V99" s="4">
        <f t="shared" si="92"/>
        <v>9.281225527565903</v>
      </c>
      <c r="W99" s="4">
        <f t="shared" si="93"/>
        <v>0.96237592129338434</v>
      </c>
      <c r="X99" s="4">
        <f t="shared" si="94"/>
        <v>4.2845631952725043</v>
      </c>
      <c r="Y99" s="4">
        <f t="shared" si="95"/>
        <v>9.531502311838393</v>
      </c>
      <c r="Z99" s="4">
        <f t="shared" si="96"/>
        <v>1.6689532615980232</v>
      </c>
      <c r="AA99" s="4">
        <f t="shared" si="97"/>
        <v>0.9429810952959492</v>
      </c>
      <c r="AB99" s="4">
        <f t="shared" si="98"/>
        <v>3.6138375902262547</v>
      </c>
      <c r="AD99" s="4">
        <f t="shared" si="99"/>
        <v>28.641426425799061</v>
      </c>
      <c r="AE99" s="4">
        <f t="shared" si="100"/>
        <v>-71.639217169043064</v>
      </c>
      <c r="AF99" s="4">
        <f t="shared" si="86"/>
        <v>77.638586711630154</v>
      </c>
      <c r="AG99" s="4">
        <f t="shared" si="87"/>
        <v>61.580929452911427</v>
      </c>
    </row>
    <row r="100" spans="1:33" x14ac:dyDescent="0.3">
      <c r="A100">
        <v>11</v>
      </c>
      <c r="B100" t="s">
        <v>14</v>
      </c>
      <c r="C100">
        <v>16.7</v>
      </c>
      <c r="D100">
        <v>20.02</v>
      </c>
      <c r="E100">
        <v>11.78</v>
      </c>
      <c r="F100">
        <f t="shared" si="101"/>
        <v>8.24</v>
      </c>
      <c r="G100">
        <v>3004</v>
      </c>
      <c r="H100">
        <v>3.02</v>
      </c>
      <c r="I100">
        <v>2.68</v>
      </c>
      <c r="J100" s="4">
        <f t="shared" si="89"/>
        <v>2.85</v>
      </c>
      <c r="K100" s="4">
        <v>3.169</v>
      </c>
      <c r="L100" s="4">
        <v>25.725999999999999</v>
      </c>
      <c r="M100" s="4">
        <v>101.431</v>
      </c>
      <c r="N100" s="4">
        <v>3.105</v>
      </c>
      <c r="O100" s="4">
        <v>26.533000000000001</v>
      </c>
      <c r="P100" s="4">
        <v>103.639</v>
      </c>
      <c r="Q100" s="4">
        <v>6.0609999999999999</v>
      </c>
      <c r="R100" s="4">
        <v>2.847</v>
      </c>
      <c r="S100" s="4">
        <v>28.076000000000001</v>
      </c>
      <c r="T100" s="4">
        <f t="shared" si="90"/>
        <v>0.98234660672224239</v>
      </c>
      <c r="U100" s="4">
        <f t="shared" si="91"/>
        <v>4.1494394604218305</v>
      </c>
      <c r="V100" s="4">
        <f t="shared" si="92"/>
        <v>9.281225527565903</v>
      </c>
      <c r="W100" s="4">
        <f t="shared" si="93"/>
        <v>0.96237592129338434</v>
      </c>
      <c r="X100" s="4">
        <f t="shared" si="94"/>
        <v>4.2845631952725043</v>
      </c>
      <c r="Y100" s="4">
        <f t="shared" si="95"/>
        <v>9.531502311838393</v>
      </c>
      <c r="Z100" s="4">
        <f t="shared" si="96"/>
        <v>1.8870076544649306</v>
      </c>
      <c r="AA100" s="4">
        <f t="shared" si="97"/>
        <v>0.42281969110705692</v>
      </c>
      <c r="AB100" s="4">
        <f t="shared" si="98"/>
        <v>2.7664917810444085</v>
      </c>
      <c r="AD100" s="4">
        <f t="shared" si="99"/>
        <v>26.888427246010078</v>
      </c>
      <c r="AE100" s="4">
        <f t="shared" si="100"/>
        <v>-94.064461873685616</v>
      </c>
      <c r="AF100" s="4">
        <f t="shared" si="86"/>
        <v>89.973451316817304</v>
      </c>
      <c r="AG100" s="4">
        <f t="shared" si="87"/>
        <v>70.589147893270024</v>
      </c>
    </row>
    <row r="102" spans="1:33" x14ac:dyDescent="0.3">
      <c r="B102" s="7" t="s">
        <v>55</v>
      </c>
      <c r="C102" s="7"/>
      <c r="D102" s="7"/>
      <c r="E102" s="7" t="s">
        <v>44</v>
      </c>
      <c r="F102" s="7"/>
      <c r="G102" s="7"/>
    </row>
    <row r="103" spans="1:33" x14ac:dyDescent="0.3">
      <c r="A103" t="s">
        <v>1</v>
      </c>
      <c r="B103" t="s">
        <v>46</v>
      </c>
      <c r="C103" t="s">
        <v>47</v>
      </c>
      <c r="D103" t="s">
        <v>48</v>
      </c>
      <c r="E103" t="s">
        <v>46</v>
      </c>
      <c r="F103" t="s">
        <v>47</v>
      </c>
      <c r="G103" t="s">
        <v>48</v>
      </c>
    </row>
    <row r="104" spans="1:33" x14ac:dyDescent="0.3">
      <c r="A104">
        <v>8</v>
      </c>
      <c r="B104" s="4">
        <f>AVERAGE(AE85:AE88)</f>
        <v>-64.763052734806962</v>
      </c>
      <c r="C104" s="4">
        <f>AVERAGE(AF85:AF88)</f>
        <v>71.277559138635269</v>
      </c>
      <c r="D104" s="4">
        <f t="shared" ref="D104" si="102">AVERAGE(AG85:AG88)</f>
        <v>57.147912168919589</v>
      </c>
      <c r="E104" s="4">
        <f>_xlfn.CONFIDENCE.T(0.05,_xlfn.STDEV.S(AE85:AE88),4)</f>
        <v>50.083676706427752</v>
      </c>
      <c r="F104" s="4">
        <f t="shared" ref="F104" si="103">_xlfn.CONFIDENCE.T(0.05,_xlfn.STDEV.S(AF85:AF88),4)</f>
        <v>29.490737706439624</v>
      </c>
      <c r="G104" s="4">
        <f t="shared" ref="G104" si="104">_xlfn.CONFIDENCE.T(0.05,_xlfn.STDEV.S(AG85:AG88),4)</f>
        <v>21.092189992789223</v>
      </c>
    </row>
    <row r="105" spans="1:33" x14ac:dyDescent="0.3">
      <c r="A105">
        <v>9</v>
      </c>
      <c r="B105" s="4">
        <f>AVERAGE(AE89:AE92)</f>
        <v>-48.00405045449611</v>
      </c>
      <c r="C105" s="4">
        <f t="shared" ref="C105" si="105">AVERAGE(AF89:AF92)</f>
        <v>62.938597391299723</v>
      </c>
      <c r="D105" s="4">
        <f t="shared" ref="D105" si="106">AVERAGE(AG89:AG92)</f>
        <v>51.240588635073962</v>
      </c>
      <c r="E105" s="4">
        <f>_xlfn.CONFIDENCE.T(0.05,_xlfn.STDEV.S(AE89:AE92),4)</f>
        <v>13.855510440447123</v>
      </c>
      <c r="F105" s="4">
        <f t="shared" ref="F105" si="107">_xlfn.CONFIDENCE.T(0.05,_xlfn.STDEV.S(AF89:AF92),4)</f>
        <v>9.4527626426898195</v>
      </c>
      <c r="G105" s="4">
        <f t="shared" ref="G105" si="108">_xlfn.CONFIDENCE.T(0.05,_xlfn.STDEV.S(AG89:AG92),4)</f>
        <v>6.8910492538153987</v>
      </c>
    </row>
    <row r="106" spans="1:33" x14ac:dyDescent="0.3">
      <c r="A106">
        <v>10</v>
      </c>
      <c r="B106" s="4">
        <f>AVERAGE(AE93:AE96)</f>
        <v>-45.179685425210941</v>
      </c>
      <c r="C106" s="4">
        <f t="shared" ref="C106" si="109">AVERAGE(AF93:AF96)</f>
        <v>60.603948174689663</v>
      </c>
      <c r="D106" s="4">
        <f t="shared" ref="D106" si="110">AVERAGE(AG93:AG96)</f>
        <v>49.669946046413529</v>
      </c>
      <c r="E106" s="4">
        <f>_xlfn.CONFIDENCE.T(0.05,_xlfn.STDEV.S(AE93:AE96),4)</f>
        <v>34.661792538207308</v>
      </c>
      <c r="F106" s="4">
        <f t="shared" ref="F106" si="111">_xlfn.CONFIDENCE.T(0.05,_xlfn.STDEV.S(AF93:AF96),4)</f>
        <v>22.768903138757629</v>
      </c>
      <c r="G106" s="4">
        <f t="shared" ref="G106" si="112">_xlfn.CONFIDENCE.T(0.05,_xlfn.STDEV.S(AG93:AG96),4)</f>
        <v>16.205855953724317</v>
      </c>
    </row>
    <row r="107" spans="1:33" x14ac:dyDescent="0.3">
      <c r="A107">
        <v>11</v>
      </c>
      <c r="B107" s="4">
        <f>AVERAGE(AE97:AE100)</f>
        <v>-67.989220125513356</v>
      </c>
      <c r="C107" s="4">
        <f t="shared" ref="C107" si="113">AVERAGE(AF97:AF100)</f>
        <v>74.960227222333728</v>
      </c>
      <c r="D107" s="4">
        <f t="shared" ref="D107" si="114">AVERAGE(AG97:AG100)</f>
        <v>59.831147543257465</v>
      </c>
      <c r="E107" s="4">
        <f>_xlfn.CONFIDENCE.T(0.05,_xlfn.STDEV.S(AE97:AE100),4)</f>
        <v>44.679530586181897</v>
      </c>
      <c r="F107" s="4">
        <f t="shared" ref="F107" si="115">_xlfn.CONFIDENCE.T(0.05,_xlfn.STDEV.S(AF97:AF100),4)</f>
        <v>26.280789115096585</v>
      </c>
      <c r="G107" s="4">
        <f t="shared" ref="G107" si="116">_xlfn.CONFIDENCE.T(0.05,_xlfn.STDEV.S(AG97:AG100),4)</f>
        <v>18.666916981362927</v>
      </c>
    </row>
    <row r="109" spans="1:33" x14ac:dyDescent="0.3">
      <c r="A109" s="2" t="s">
        <v>56</v>
      </c>
    </row>
    <row r="111" spans="1:33" x14ac:dyDescent="0.3">
      <c r="K111" s="7" t="s">
        <v>49</v>
      </c>
      <c r="L111" s="7"/>
      <c r="M111" s="7"/>
      <c r="N111" s="7" t="s">
        <v>50</v>
      </c>
      <c r="O111" s="7"/>
      <c r="P111" s="7"/>
      <c r="Q111" s="7" t="s">
        <v>51</v>
      </c>
      <c r="R111" s="7"/>
      <c r="S111" s="7"/>
      <c r="T111" s="7" t="s">
        <v>52</v>
      </c>
      <c r="U111" s="7"/>
      <c r="V111" s="7"/>
      <c r="W111" s="7" t="s">
        <v>53</v>
      </c>
      <c r="X111" s="7"/>
      <c r="Y111" s="7"/>
      <c r="Z111" s="7" t="s">
        <v>54</v>
      </c>
      <c r="AA111" s="7"/>
      <c r="AB111" s="7"/>
      <c r="AE111" s="7" t="s">
        <v>34</v>
      </c>
      <c r="AF111" s="7"/>
      <c r="AG111" s="7"/>
    </row>
    <row r="112" spans="1:33" x14ac:dyDescent="0.3">
      <c r="A112" t="s">
        <v>1</v>
      </c>
      <c r="B112" t="s">
        <v>2</v>
      </c>
      <c r="C112" t="s">
        <v>3</v>
      </c>
      <c r="D112" t="s">
        <v>6</v>
      </c>
      <c r="E112" t="s">
        <v>5</v>
      </c>
      <c r="F112" t="s">
        <v>4</v>
      </c>
      <c r="G112" t="s">
        <v>7</v>
      </c>
      <c r="H112" t="s">
        <v>10</v>
      </c>
      <c r="I112" t="s">
        <v>9</v>
      </c>
      <c r="J112" t="s">
        <v>8</v>
      </c>
      <c r="K112" t="s">
        <v>46</v>
      </c>
      <c r="L112" t="s">
        <v>48</v>
      </c>
      <c r="M112" t="s">
        <v>57</v>
      </c>
      <c r="N112" t="s">
        <v>46</v>
      </c>
      <c r="O112" t="s">
        <v>48</v>
      </c>
      <c r="P112" t="s">
        <v>57</v>
      </c>
      <c r="Q112" t="s">
        <v>46</v>
      </c>
      <c r="R112" t="s">
        <v>48</v>
      </c>
      <c r="S112" t="s">
        <v>57</v>
      </c>
      <c r="T112" t="s">
        <v>46</v>
      </c>
      <c r="U112" t="s">
        <v>48</v>
      </c>
      <c r="V112" t="s">
        <v>57</v>
      </c>
      <c r="W112" t="s">
        <v>46</v>
      </c>
      <c r="X112" t="s">
        <v>48</v>
      </c>
      <c r="Y112" t="s">
        <v>57</v>
      </c>
      <c r="Z112" t="s">
        <v>46</v>
      </c>
      <c r="AA112" t="s">
        <v>48</v>
      </c>
      <c r="AB112" t="s">
        <v>57</v>
      </c>
      <c r="AD112" t="s">
        <v>23</v>
      </c>
      <c r="AE112" t="s">
        <v>46</v>
      </c>
      <c r="AF112" t="s">
        <v>48</v>
      </c>
      <c r="AG112" t="s">
        <v>57</v>
      </c>
    </row>
    <row r="113" spans="1:33" x14ac:dyDescent="0.3">
      <c r="A113">
        <v>8</v>
      </c>
      <c r="B113" t="s">
        <v>11</v>
      </c>
      <c r="C113">
        <v>16.600000000000001</v>
      </c>
      <c r="D113">
        <v>42.26</v>
      </c>
      <c r="E113">
        <v>11.8</v>
      </c>
      <c r="F113">
        <f>D113-E113</f>
        <v>30.459999999999997</v>
      </c>
      <c r="G113">
        <v>8260</v>
      </c>
      <c r="H113">
        <v>3.03</v>
      </c>
      <c r="I113">
        <v>2.7</v>
      </c>
      <c r="J113" s="4">
        <f>(H113+I113)/2</f>
        <v>2.8650000000000002</v>
      </c>
      <c r="K113" s="4">
        <v>32.551000000000002</v>
      </c>
      <c r="L113" s="4">
        <v>9.4600000000000009</v>
      </c>
      <c r="M113" s="4">
        <v>96.320999999999998</v>
      </c>
      <c r="N113" s="4">
        <v>35.654000000000003</v>
      </c>
      <c r="O113" s="4">
        <v>8.9540000000000006</v>
      </c>
      <c r="P113" s="4">
        <v>107.79300000000001</v>
      </c>
      <c r="Q113" s="4">
        <v>4.8970000000000002</v>
      </c>
      <c r="R113" s="4">
        <v>13.455</v>
      </c>
      <c r="S113">
        <v>1.3069999999999999</v>
      </c>
      <c r="T113" s="4">
        <f>0.3076*K113^1.0067</f>
        <v>10.249079154898682</v>
      </c>
      <c r="U113" s="4">
        <f>0.1321*L113^0.9121</f>
        <v>1.025682918962572</v>
      </c>
      <c r="V113" s="4">
        <f>-0.000048666*M113^2+0.052569*M113</f>
        <v>4.6119883954946932</v>
      </c>
      <c r="W113" s="4">
        <f>0.3076*N113^1.0067</f>
        <v>11.232947177105002</v>
      </c>
      <c r="X113" s="4">
        <f>0.1321*O113^0.9121</f>
        <v>0.97552320708529305</v>
      </c>
      <c r="Y113" s="4">
        <f>-0.000048666*P113^2+0.052569*P113</f>
        <v>5.1011038619025664</v>
      </c>
      <c r="Z113" s="4">
        <f>0.3076*Q113^1.0067</f>
        <v>1.5224357264992379</v>
      </c>
      <c r="AA113" s="4">
        <f>0.1321*R113^0.9121</f>
        <v>1.4143524343785294</v>
      </c>
      <c r="AB113" s="4">
        <f>-0.000048666*S113^2+0.052569*S113</f>
        <v>6.8624549354165995E-2</v>
      </c>
      <c r="AD113" s="4">
        <f>F113/1000/PI()/0.0007/C113*100/G113*60*60</f>
        <v>36.366068437745874</v>
      </c>
      <c r="AE113" s="4">
        <f>(1-2*Z113/(T113+W113))*100</f>
        <v>85.825957915048917</v>
      </c>
      <c r="AF113" s="4">
        <f t="shared" ref="AF113:AF128" si="117">(1-2*AA113/(U113+X113))*100</f>
        <v>-41.350000479131111</v>
      </c>
      <c r="AG113" s="4">
        <f t="shared" ref="AG113:AG128" si="118">(1-2*AB113/(V113+Y113))*100</f>
        <v>98.586968031691384</v>
      </c>
    </row>
    <row r="114" spans="1:33" x14ac:dyDescent="0.3">
      <c r="A114">
        <v>8</v>
      </c>
      <c r="B114" t="s">
        <v>12</v>
      </c>
      <c r="C114">
        <v>16.100000000000001</v>
      </c>
      <c r="D114">
        <v>44.77</v>
      </c>
      <c r="E114">
        <v>11.75</v>
      </c>
      <c r="F114">
        <f t="shared" ref="F114:F124" si="119">D114-E114</f>
        <v>33.020000000000003</v>
      </c>
      <c r="G114">
        <v>8260</v>
      </c>
      <c r="H114">
        <v>3.03</v>
      </c>
      <c r="I114">
        <v>2.7</v>
      </c>
      <c r="J114" s="4">
        <f t="shared" ref="J114:J128" si="120">(H114+I114)/2</f>
        <v>2.8650000000000002</v>
      </c>
      <c r="K114" s="4">
        <v>32.551000000000002</v>
      </c>
      <c r="L114" s="4">
        <v>9.4600000000000009</v>
      </c>
      <c r="M114" s="4">
        <v>96.320999999999998</v>
      </c>
      <c r="N114" s="4">
        <v>35.654000000000003</v>
      </c>
      <c r="O114" s="4">
        <v>8.9540000000000006</v>
      </c>
      <c r="P114" s="4">
        <v>107.79300000000001</v>
      </c>
      <c r="Q114" s="4">
        <v>5.431</v>
      </c>
      <c r="R114" s="4">
        <v>14.941000000000001</v>
      </c>
      <c r="S114">
        <v>1.4490000000000001</v>
      </c>
      <c r="T114" s="4">
        <f t="shared" ref="T114:T128" si="121">0.3076*K114^1.0067</f>
        <v>10.249079154898682</v>
      </c>
      <c r="U114" s="4">
        <f t="shared" ref="U114:U128" si="122">0.1321*L114^0.9121</f>
        <v>1.025682918962572</v>
      </c>
      <c r="V114" s="4">
        <f t="shared" ref="V114:V128" si="123">-0.000048666*M114^2+0.052569*M114</f>
        <v>4.6119883954946932</v>
      </c>
      <c r="W114" s="4">
        <f t="shared" ref="W114:W128" si="124">0.3076*N114^1.0067</f>
        <v>11.232947177105002</v>
      </c>
      <c r="X114" s="4">
        <f t="shared" ref="X114:X128" si="125">0.1321*O114^0.9121</f>
        <v>0.97552320708529305</v>
      </c>
      <c r="Y114" s="4">
        <f t="shared" ref="Y114:Y128" si="126">-0.000048666*P114^2+0.052569*P114</f>
        <v>5.1011038619025664</v>
      </c>
      <c r="Z114" s="4">
        <f t="shared" ref="Z114:Z128" si="127">0.3076*Q114^1.0067</f>
        <v>1.6896230617475534</v>
      </c>
      <c r="AA114" s="4">
        <f t="shared" ref="AA114:AA128" si="128">0.1321*R114^0.9121</f>
        <v>1.5561609418638309</v>
      </c>
      <c r="AB114" s="4">
        <f t="shared" ref="AB114:AB128" si="129">-0.000048666*S114^2+0.052569*S114</f>
        <v>7.6070301817733998E-2</v>
      </c>
      <c r="AD114" s="4">
        <f t="shared" ref="AD114:AD128" si="130">F114/1000/PI()/0.0007/C114*100/G114*60*60</f>
        <v>40.646741322329916</v>
      </c>
      <c r="AE114" s="4">
        <f t="shared" ref="AE114:AE128" si="131">(1-2*Z114/(T114+W114))*100</f>
        <v>84.269425652547753</v>
      </c>
      <c r="AF114" s="4">
        <f t="shared" si="117"/>
        <v>-55.522304435181447</v>
      </c>
      <c r="AG114" s="4">
        <f t="shared" si="118"/>
        <v>98.433654292539003</v>
      </c>
    </row>
    <row r="115" spans="1:33" x14ac:dyDescent="0.3">
      <c r="A115">
        <v>8</v>
      </c>
      <c r="B115" t="s">
        <v>13</v>
      </c>
      <c r="C115">
        <v>17.3</v>
      </c>
      <c r="D115">
        <v>45.36</v>
      </c>
      <c r="E115">
        <v>11.78</v>
      </c>
      <c r="F115">
        <f t="shared" si="119"/>
        <v>33.58</v>
      </c>
      <c r="G115">
        <v>8260</v>
      </c>
      <c r="H115">
        <v>3.03</v>
      </c>
      <c r="I115">
        <v>2.7</v>
      </c>
      <c r="J115" s="4">
        <f t="shared" si="120"/>
        <v>2.8650000000000002</v>
      </c>
      <c r="K115" s="4">
        <v>32.551000000000002</v>
      </c>
      <c r="L115" s="4">
        <v>9.4600000000000009</v>
      </c>
      <c r="M115" s="4">
        <v>96.320999999999998</v>
      </c>
      <c r="N115" s="4">
        <v>35.654000000000003</v>
      </c>
      <c r="O115" s="4">
        <v>8.9540000000000006</v>
      </c>
      <c r="P115" s="4">
        <v>107.79300000000001</v>
      </c>
      <c r="Q115" s="4">
        <v>5.3760000000000003</v>
      </c>
      <c r="R115" s="4">
        <v>13.994999999999999</v>
      </c>
      <c r="S115">
        <v>1.8740000000000001</v>
      </c>
      <c r="T115" s="4">
        <f t="shared" si="121"/>
        <v>10.249079154898682</v>
      </c>
      <c r="U115" s="4">
        <f t="shared" si="122"/>
        <v>1.025682918962572</v>
      </c>
      <c r="V115" s="4">
        <f t="shared" si="123"/>
        <v>4.6119883954946932</v>
      </c>
      <c r="W115" s="4">
        <f t="shared" si="124"/>
        <v>11.232947177105002</v>
      </c>
      <c r="X115" s="4">
        <f t="shared" si="125"/>
        <v>0.97552320708529305</v>
      </c>
      <c r="Y115" s="4">
        <f t="shared" si="126"/>
        <v>5.1011038619025664</v>
      </c>
      <c r="Z115" s="4">
        <f t="shared" si="127"/>
        <v>1.6723981105427914</v>
      </c>
      <c r="AA115" s="4">
        <f t="shared" si="128"/>
        <v>1.4660362271258331</v>
      </c>
      <c r="AB115" s="4">
        <f t="shared" si="129"/>
        <v>9.8343397042583991E-2</v>
      </c>
      <c r="AD115" s="4">
        <f t="shared" si="130"/>
        <v>38.468843431764597</v>
      </c>
      <c r="AE115" s="4">
        <f t="shared" si="131"/>
        <v>84.42979182041806</v>
      </c>
      <c r="AF115" s="4">
        <f t="shared" si="117"/>
        <v>-46.515264773956446</v>
      </c>
      <c r="AG115" s="4">
        <f t="shared" si="118"/>
        <v>97.975034223160236</v>
      </c>
    </row>
    <row r="116" spans="1:33" x14ac:dyDescent="0.3">
      <c r="A116">
        <v>8</v>
      </c>
      <c r="B116" t="s">
        <v>14</v>
      </c>
      <c r="C116">
        <v>16.899999999999999</v>
      </c>
      <c r="D116">
        <v>48.01</v>
      </c>
      <c r="E116">
        <v>11.76</v>
      </c>
      <c r="F116">
        <f t="shared" si="119"/>
        <v>36.25</v>
      </c>
      <c r="G116">
        <v>8260</v>
      </c>
      <c r="H116">
        <v>3.03</v>
      </c>
      <c r="I116">
        <v>2.7</v>
      </c>
      <c r="J116" s="4">
        <f t="shared" si="120"/>
        <v>2.8650000000000002</v>
      </c>
      <c r="K116" s="4">
        <v>32.551000000000002</v>
      </c>
      <c r="L116" s="4">
        <v>9.4600000000000009</v>
      </c>
      <c r="M116" s="4">
        <v>96.320999999999998</v>
      </c>
      <c r="N116" s="4">
        <v>35.654000000000003</v>
      </c>
      <c r="O116" s="4">
        <v>8.9540000000000006</v>
      </c>
      <c r="P116" s="4">
        <v>107.79300000000001</v>
      </c>
      <c r="Q116" s="4">
        <v>5.601</v>
      </c>
      <c r="R116" s="4">
        <v>13.579000000000001</v>
      </c>
      <c r="S116">
        <v>2.718</v>
      </c>
      <c r="T116" s="4">
        <f t="shared" si="121"/>
        <v>10.249079154898682</v>
      </c>
      <c r="U116" s="4">
        <f t="shared" si="122"/>
        <v>1.025682918962572</v>
      </c>
      <c r="V116" s="4">
        <f t="shared" si="123"/>
        <v>4.6119883954946932</v>
      </c>
      <c r="W116" s="4">
        <f t="shared" si="124"/>
        <v>11.232947177105002</v>
      </c>
      <c r="X116" s="4">
        <f t="shared" si="125"/>
        <v>0.97552320708529305</v>
      </c>
      <c r="Y116" s="4">
        <f t="shared" si="126"/>
        <v>5.1011038619025664</v>
      </c>
      <c r="Z116" s="4">
        <f t="shared" si="127"/>
        <v>1.7428711584822481</v>
      </c>
      <c r="AA116" s="4">
        <f t="shared" si="128"/>
        <v>1.4262364366063551</v>
      </c>
      <c r="AB116" s="4">
        <f t="shared" si="129"/>
        <v>0.14252302075701601</v>
      </c>
      <c r="AD116" s="4">
        <f t="shared" si="130"/>
        <v>42.510464169545443</v>
      </c>
      <c r="AE116" s="4">
        <f t="shared" si="131"/>
        <v>83.773680084492412</v>
      </c>
      <c r="AF116" s="4">
        <f t="shared" si="117"/>
        <v>-42.537684453624557</v>
      </c>
      <c r="AG116" s="4">
        <f t="shared" si="118"/>
        <v>97.065341973901795</v>
      </c>
    </row>
    <row r="117" spans="1:33" x14ac:dyDescent="0.3">
      <c r="A117">
        <v>9</v>
      </c>
      <c r="B117" t="s">
        <v>11</v>
      </c>
      <c r="C117">
        <v>16.7</v>
      </c>
      <c r="D117">
        <v>43.45</v>
      </c>
      <c r="E117">
        <v>11.83</v>
      </c>
      <c r="F117">
        <f t="shared" si="119"/>
        <v>31.620000000000005</v>
      </c>
      <c r="G117">
        <v>8260</v>
      </c>
      <c r="H117">
        <v>3.03</v>
      </c>
      <c r="I117">
        <v>2.7</v>
      </c>
      <c r="J117" s="4">
        <f t="shared" si="120"/>
        <v>2.8650000000000002</v>
      </c>
      <c r="K117" s="4">
        <v>32.551000000000002</v>
      </c>
      <c r="L117" s="4">
        <v>9.4600000000000009</v>
      </c>
      <c r="M117" s="4">
        <v>96.320999999999998</v>
      </c>
      <c r="N117" s="4">
        <v>35.654000000000003</v>
      </c>
      <c r="O117" s="4">
        <v>8.9540000000000006</v>
      </c>
      <c r="P117" s="4">
        <v>107.79300000000001</v>
      </c>
      <c r="Q117" s="4">
        <v>5.1980000000000004</v>
      </c>
      <c r="R117" s="4">
        <v>13.773</v>
      </c>
      <c r="S117">
        <v>1.5740000000000001</v>
      </c>
      <c r="T117" s="4">
        <f t="shared" si="121"/>
        <v>10.249079154898682</v>
      </c>
      <c r="U117" s="4">
        <f t="shared" si="122"/>
        <v>1.025682918962572</v>
      </c>
      <c r="V117" s="4">
        <f t="shared" si="123"/>
        <v>4.6119883954946932</v>
      </c>
      <c r="W117" s="4">
        <f t="shared" si="124"/>
        <v>11.232947177105002</v>
      </c>
      <c r="X117" s="4">
        <f t="shared" si="125"/>
        <v>0.97552320708529305</v>
      </c>
      <c r="Y117" s="4">
        <f t="shared" si="126"/>
        <v>5.1011038619025664</v>
      </c>
      <c r="Z117" s="4">
        <f t="shared" si="127"/>
        <v>1.6166600609155564</v>
      </c>
      <c r="AA117" s="4">
        <f t="shared" si="128"/>
        <v>1.4448100562328758</v>
      </c>
      <c r="AB117" s="4">
        <f t="shared" si="129"/>
        <v>8.2623037152983997E-2</v>
      </c>
      <c r="AD117" s="4">
        <f t="shared" si="130"/>
        <v>37.524933837692927</v>
      </c>
      <c r="AE117" s="4">
        <f t="shared" si="131"/>
        <v>84.948719120532175</v>
      </c>
      <c r="AF117" s="4">
        <f t="shared" si="117"/>
        <v>-44.393926985042476</v>
      </c>
      <c r="AG117" s="4">
        <f t="shared" si="118"/>
        <v>98.298728459208036</v>
      </c>
    </row>
    <row r="118" spans="1:33" x14ac:dyDescent="0.3">
      <c r="A118">
        <v>9</v>
      </c>
      <c r="B118" t="s">
        <v>12</v>
      </c>
      <c r="C118">
        <v>17</v>
      </c>
      <c r="D118">
        <v>45.07</v>
      </c>
      <c r="E118">
        <v>12.56</v>
      </c>
      <c r="F118">
        <f t="shared" si="119"/>
        <v>32.51</v>
      </c>
      <c r="G118">
        <v>8260</v>
      </c>
      <c r="H118">
        <v>3.03</v>
      </c>
      <c r="I118">
        <v>2.7</v>
      </c>
      <c r="J118" s="4">
        <f t="shared" si="120"/>
        <v>2.8650000000000002</v>
      </c>
      <c r="K118" s="4">
        <v>32.551000000000002</v>
      </c>
      <c r="L118" s="4">
        <v>9.4600000000000009</v>
      </c>
      <c r="M118" s="4">
        <v>96.320999999999998</v>
      </c>
      <c r="N118" s="4">
        <v>35.654000000000003</v>
      </c>
      <c r="O118" s="4">
        <v>8.9540000000000006</v>
      </c>
      <c r="P118" s="4">
        <v>107.79300000000001</v>
      </c>
      <c r="Q118" s="4">
        <v>5.0069999999999997</v>
      </c>
      <c r="R118" s="4">
        <v>13.3</v>
      </c>
      <c r="S118">
        <v>1.4039999999999999</v>
      </c>
      <c r="T118" s="4">
        <f t="shared" si="121"/>
        <v>10.249079154898682</v>
      </c>
      <c r="U118" s="4">
        <f t="shared" si="122"/>
        <v>1.025682918962572</v>
      </c>
      <c r="V118" s="4">
        <f t="shared" si="123"/>
        <v>4.6119883954946932</v>
      </c>
      <c r="W118" s="4">
        <f t="shared" si="124"/>
        <v>11.232947177105002</v>
      </c>
      <c r="X118" s="4">
        <f t="shared" si="125"/>
        <v>0.97552320708529305</v>
      </c>
      <c r="Y118" s="4">
        <f t="shared" si="126"/>
        <v>5.1011038619025664</v>
      </c>
      <c r="Z118" s="4">
        <f t="shared" si="127"/>
        <v>1.5568654912846362</v>
      </c>
      <c r="AA118" s="4">
        <f t="shared" si="128"/>
        <v>1.3994838765988762</v>
      </c>
      <c r="AB118" s="4">
        <f t="shared" si="129"/>
        <v>7.3710944802143991E-2</v>
      </c>
      <c r="AD118" s="4">
        <f t="shared" si="130"/>
        <v>37.90029486988638</v>
      </c>
      <c r="AE118" s="4">
        <f t="shared" si="131"/>
        <v>85.505413062777649</v>
      </c>
      <c r="AF118" s="4">
        <f t="shared" si="117"/>
        <v>-39.864040828486161</v>
      </c>
      <c r="AG118" s="4">
        <f t="shared" si="118"/>
        <v>98.482235258374956</v>
      </c>
    </row>
    <row r="119" spans="1:33" x14ac:dyDescent="0.3">
      <c r="A119">
        <v>9</v>
      </c>
      <c r="B119" t="s">
        <v>13</v>
      </c>
      <c r="C119">
        <v>17.100000000000001</v>
      </c>
      <c r="D119">
        <v>48.45</v>
      </c>
      <c r="E119">
        <v>11.8</v>
      </c>
      <c r="F119">
        <f t="shared" si="119"/>
        <v>36.650000000000006</v>
      </c>
      <c r="G119">
        <v>8260</v>
      </c>
      <c r="H119">
        <v>3.03</v>
      </c>
      <c r="I119">
        <v>2.7</v>
      </c>
      <c r="J119" s="4">
        <f t="shared" si="120"/>
        <v>2.8650000000000002</v>
      </c>
      <c r="K119" s="4">
        <v>32.551000000000002</v>
      </c>
      <c r="L119" s="4">
        <v>9.4600000000000009</v>
      </c>
      <c r="M119" s="4">
        <v>96.320999999999998</v>
      </c>
      <c r="N119" s="4">
        <v>35.654000000000003</v>
      </c>
      <c r="O119" s="4">
        <v>8.9540000000000006</v>
      </c>
      <c r="P119" s="4">
        <v>107.79300000000001</v>
      </c>
      <c r="Q119" s="4">
        <v>5.3140000000000001</v>
      </c>
      <c r="R119" s="4">
        <v>13.936</v>
      </c>
      <c r="S119">
        <v>1.7250000000000001</v>
      </c>
      <c r="T119" s="4">
        <f t="shared" si="121"/>
        <v>10.249079154898682</v>
      </c>
      <c r="U119" s="4">
        <f t="shared" si="122"/>
        <v>1.025682918962572</v>
      </c>
      <c r="V119" s="4">
        <f t="shared" si="123"/>
        <v>4.6119883954946932</v>
      </c>
      <c r="W119" s="4">
        <f t="shared" si="124"/>
        <v>11.232947177105002</v>
      </c>
      <c r="X119" s="4">
        <f t="shared" si="125"/>
        <v>0.97552320708529305</v>
      </c>
      <c r="Y119" s="4">
        <f t="shared" si="126"/>
        <v>5.1011038619025664</v>
      </c>
      <c r="Z119" s="4">
        <f t="shared" si="127"/>
        <v>1.6529823090692033</v>
      </c>
      <c r="AA119" s="4">
        <f t="shared" si="128"/>
        <v>1.4603979443851423</v>
      </c>
      <c r="AB119" s="4">
        <f t="shared" si="129"/>
        <v>9.0536713233749996E-2</v>
      </c>
      <c r="AD119" s="4">
        <f t="shared" si="130"/>
        <v>42.476860414848005</v>
      </c>
      <c r="AE119" s="4">
        <f t="shared" si="131"/>
        <v>84.610555042411349</v>
      </c>
      <c r="AF119" s="4">
        <f t="shared" si="117"/>
        <v>-45.951776318938983</v>
      </c>
      <c r="AG119" s="4">
        <f t="shared" si="118"/>
        <v>98.135779814820566</v>
      </c>
    </row>
    <row r="120" spans="1:33" x14ac:dyDescent="0.3">
      <c r="A120">
        <v>9</v>
      </c>
      <c r="B120" t="s">
        <v>14</v>
      </c>
      <c r="C120">
        <v>17.5</v>
      </c>
      <c r="D120">
        <v>45.22</v>
      </c>
      <c r="E120">
        <v>11.7</v>
      </c>
      <c r="F120">
        <f t="shared" si="119"/>
        <v>33.519999999999996</v>
      </c>
      <c r="G120">
        <v>8260</v>
      </c>
      <c r="H120">
        <v>3.03</v>
      </c>
      <c r="I120">
        <v>2.7</v>
      </c>
      <c r="J120" s="4">
        <f t="shared" si="120"/>
        <v>2.8650000000000002</v>
      </c>
      <c r="K120" s="4">
        <v>32.551000000000002</v>
      </c>
      <c r="L120" s="4">
        <v>9.4600000000000009</v>
      </c>
      <c r="M120" s="4">
        <v>96.320999999999998</v>
      </c>
      <c r="N120" s="4">
        <v>35.654000000000003</v>
      </c>
      <c r="O120" s="4">
        <v>8.9540000000000006</v>
      </c>
      <c r="P120" s="4">
        <v>107.79300000000001</v>
      </c>
      <c r="Q120" s="4">
        <v>5.2329999999999997</v>
      </c>
      <c r="R120" s="4">
        <v>13.622</v>
      </c>
      <c r="S120">
        <v>1.7450000000000001</v>
      </c>
      <c r="T120" s="4">
        <f t="shared" si="121"/>
        <v>10.249079154898682</v>
      </c>
      <c r="U120" s="4">
        <f t="shared" si="122"/>
        <v>1.025682918962572</v>
      </c>
      <c r="V120" s="4">
        <f t="shared" si="123"/>
        <v>4.6119883954946932</v>
      </c>
      <c r="W120" s="4">
        <f t="shared" si="124"/>
        <v>11.232947177105002</v>
      </c>
      <c r="X120" s="4">
        <f t="shared" si="125"/>
        <v>0.97552320708529305</v>
      </c>
      <c r="Y120" s="4">
        <f t="shared" si="126"/>
        <v>5.1011038619025664</v>
      </c>
      <c r="Z120" s="4">
        <f t="shared" si="127"/>
        <v>1.6276187933018238</v>
      </c>
      <c r="AA120" s="4">
        <f t="shared" si="128"/>
        <v>1.4303552704512155</v>
      </c>
      <c r="AB120" s="4">
        <f t="shared" si="129"/>
        <v>9.1584715813350009E-2</v>
      </c>
      <c r="AD120" s="4">
        <f t="shared" si="130"/>
        <v>37.961249775728007</v>
      </c>
      <c r="AE120" s="4">
        <f t="shared" si="131"/>
        <v>84.846692130927934</v>
      </c>
      <c r="AF120" s="4">
        <f t="shared" si="117"/>
        <v>-42.949319596176764</v>
      </c>
      <c r="AG120" s="4">
        <f t="shared" si="118"/>
        <v>98.11420063999492</v>
      </c>
    </row>
    <row r="121" spans="1:33" x14ac:dyDescent="0.3">
      <c r="A121">
        <v>10</v>
      </c>
      <c r="B121" t="s">
        <v>11</v>
      </c>
      <c r="C121">
        <v>16.899999999999999</v>
      </c>
      <c r="D121">
        <v>36.700000000000003</v>
      </c>
      <c r="E121">
        <v>11.73</v>
      </c>
      <c r="F121">
        <f t="shared" si="119"/>
        <v>24.970000000000002</v>
      </c>
      <c r="G121">
        <v>8260</v>
      </c>
      <c r="H121">
        <v>3.03</v>
      </c>
      <c r="I121">
        <v>2.7</v>
      </c>
      <c r="J121" s="4">
        <f t="shared" si="120"/>
        <v>2.8650000000000002</v>
      </c>
      <c r="K121" s="4">
        <v>32.551000000000002</v>
      </c>
      <c r="L121" s="4">
        <v>9.4600000000000009</v>
      </c>
      <c r="M121" s="4">
        <v>96.320999999999998</v>
      </c>
      <c r="N121" s="4">
        <v>35.654000000000003</v>
      </c>
      <c r="O121" s="4">
        <v>8.9540000000000006</v>
      </c>
      <c r="P121" s="4">
        <v>107.79300000000001</v>
      </c>
      <c r="Q121" s="4">
        <v>4.9429999999999996</v>
      </c>
      <c r="R121" s="4">
        <v>13.36</v>
      </c>
      <c r="S121">
        <v>1.244</v>
      </c>
      <c r="T121" s="4">
        <f t="shared" si="121"/>
        <v>10.249079154898682</v>
      </c>
      <c r="U121" s="4">
        <f t="shared" si="122"/>
        <v>1.025682918962572</v>
      </c>
      <c r="V121" s="4">
        <f t="shared" si="123"/>
        <v>4.6119883954946932</v>
      </c>
      <c r="W121" s="4">
        <f t="shared" si="124"/>
        <v>11.232947177105002</v>
      </c>
      <c r="X121" s="4">
        <f t="shared" si="125"/>
        <v>0.97552320708529305</v>
      </c>
      <c r="Y121" s="4">
        <f t="shared" si="126"/>
        <v>5.1011038619025664</v>
      </c>
      <c r="Z121" s="4">
        <f t="shared" si="127"/>
        <v>1.5368330043821865</v>
      </c>
      <c r="AA121" s="4">
        <f t="shared" si="128"/>
        <v>1.4052412445860354</v>
      </c>
      <c r="AB121" s="4">
        <f t="shared" si="129"/>
        <v>6.5320523613023998E-2</v>
      </c>
      <c r="AD121" s="4">
        <f t="shared" si="130"/>
        <v>29.282380422442753</v>
      </c>
      <c r="AE121" s="4">
        <f t="shared" si="131"/>
        <v>85.69191769314024</v>
      </c>
      <c r="AF121" s="4">
        <f t="shared" si="117"/>
        <v>-40.439430630887905</v>
      </c>
      <c r="AG121" s="4">
        <f t="shared" si="118"/>
        <v>98.655000449248746</v>
      </c>
    </row>
    <row r="122" spans="1:33" x14ac:dyDescent="0.3">
      <c r="A122">
        <v>10</v>
      </c>
      <c r="B122" t="s">
        <v>12</v>
      </c>
      <c r="C122">
        <v>17</v>
      </c>
      <c r="D122">
        <v>42.48</v>
      </c>
      <c r="E122">
        <v>12.34</v>
      </c>
      <c r="F122">
        <f t="shared" si="119"/>
        <v>30.139999999999997</v>
      </c>
      <c r="G122">
        <v>8260</v>
      </c>
      <c r="H122">
        <v>3.03</v>
      </c>
      <c r="I122">
        <v>2.7</v>
      </c>
      <c r="J122" s="4">
        <f t="shared" si="120"/>
        <v>2.8650000000000002</v>
      </c>
      <c r="K122" s="4">
        <v>32.551000000000002</v>
      </c>
      <c r="L122" s="4">
        <v>9.4600000000000009</v>
      </c>
      <c r="M122" s="4">
        <v>96.320999999999998</v>
      </c>
      <c r="N122" s="4">
        <v>35.654000000000003</v>
      </c>
      <c r="O122" s="4">
        <v>8.9540000000000006</v>
      </c>
      <c r="P122" s="4">
        <v>107.79300000000001</v>
      </c>
      <c r="Q122" s="4">
        <v>5.2530000000000001</v>
      </c>
      <c r="R122" s="4">
        <v>13.138999999999999</v>
      </c>
      <c r="S122">
        <v>2.0870000000000002</v>
      </c>
      <c r="T122" s="4">
        <f t="shared" si="121"/>
        <v>10.249079154898682</v>
      </c>
      <c r="U122" s="4">
        <f t="shared" si="122"/>
        <v>1.025682918962572</v>
      </c>
      <c r="V122" s="4">
        <f t="shared" si="123"/>
        <v>4.6119883954946932</v>
      </c>
      <c r="W122" s="4">
        <f t="shared" si="124"/>
        <v>11.232947177105002</v>
      </c>
      <c r="X122" s="4">
        <f t="shared" si="125"/>
        <v>0.97552320708529305</v>
      </c>
      <c r="Y122" s="4">
        <f t="shared" si="126"/>
        <v>5.1011038619025664</v>
      </c>
      <c r="Z122" s="4">
        <f t="shared" si="127"/>
        <v>1.6338811467944148</v>
      </c>
      <c r="AA122" s="4">
        <f t="shared" si="128"/>
        <v>1.3840236233031189</v>
      </c>
      <c r="AB122" s="4">
        <f t="shared" si="129"/>
        <v>0.109499534879046</v>
      </c>
      <c r="AD122" s="4">
        <f t="shared" si="130"/>
        <v>35.137338891983248</v>
      </c>
      <c r="AE122" s="4">
        <f t="shared" si="131"/>
        <v>84.788388939266156</v>
      </c>
      <c r="AF122" s="4">
        <f t="shared" si="117"/>
        <v>-38.318947287693383</v>
      </c>
      <c r="AG122" s="4">
        <f t="shared" si="118"/>
        <v>97.745320810771588</v>
      </c>
    </row>
    <row r="123" spans="1:33" x14ac:dyDescent="0.3">
      <c r="A123">
        <v>10</v>
      </c>
      <c r="B123" t="s">
        <v>13</v>
      </c>
      <c r="C123">
        <v>16.3</v>
      </c>
      <c r="D123">
        <v>41.62</v>
      </c>
      <c r="E123">
        <v>11.75</v>
      </c>
      <c r="F123">
        <f t="shared" si="119"/>
        <v>29.869999999999997</v>
      </c>
      <c r="G123">
        <v>8260</v>
      </c>
      <c r="H123">
        <v>3.03</v>
      </c>
      <c r="I123">
        <v>2.7</v>
      </c>
      <c r="J123" s="4">
        <f t="shared" si="120"/>
        <v>2.8650000000000002</v>
      </c>
      <c r="K123" s="4">
        <v>32.551000000000002</v>
      </c>
      <c r="L123" s="4">
        <v>9.4600000000000009</v>
      </c>
      <c r="M123" s="4">
        <v>96.320999999999998</v>
      </c>
      <c r="N123" s="4">
        <v>35.654000000000003</v>
      </c>
      <c r="O123" s="4">
        <v>8.9540000000000006</v>
      </c>
      <c r="P123" s="4">
        <v>107.79300000000001</v>
      </c>
      <c r="Q123" s="4">
        <v>5.0380000000000003</v>
      </c>
      <c r="R123" s="4">
        <v>13.226000000000001</v>
      </c>
      <c r="S123">
        <v>1.5489999999999999</v>
      </c>
      <c r="T123" s="4">
        <f t="shared" si="121"/>
        <v>10.249079154898682</v>
      </c>
      <c r="U123" s="4">
        <f t="shared" si="122"/>
        <v>1.025682918962572</v>
      </c>
      <c r="V123" s="4">
        <f t="shared" si="123"/>
        <v>4.6119883954946932</v>
      </c>
      <c r="W123" s="4">
        <f t="shared" si="124"/>
        <v>11.232947177105002</v>
      </c>
      <c r="X123" s="4">
        <f t="shared" si="125"/>
        <v>0.97552320708529305</v>
      </c>
      <c r="Y123" s="4">
        <f t="shared" si="126"/>
        <v>5.1011038619025664</v>
      </c>
      <c r="Z123" s="4">
        <f t="shared" si="127"/>
        <v>1.5665693452605316</v>
      </c>
      <c r="AA123" s="4">
        <f t="shared" si="128"/>
        <v>1.3923799766636111</v>
      </c>
      <c r="AB123" s="4">
        <f t="shared" si="129"/>
        <v>8.1312611750933989E-2</v>
      </c>
      <c r="AD123" s="4">
        <f t="shared" si="130"/>
        <v>36.318019622050421</v>
      </c>
      <c r="AE123" s="4">
        <f t="shared" si="131"/>
        <v>85.415069127564806</v>
      </c>
      <c r="AF123" s="4">
        <f t="shared" si="117"/>
        <v>-39.154078986694827</v>
      </c>
      <c r="AG123" s="4">
        <f t="shared" si="118"/>
        <v>98.325711120698799</v>
      </c>
    </row>
    <row r="124" spans="1:33" x14ac:dyDescent="0.3">
      <c r="A124">
        <v>10</v>
      </c>
      <c r="B124" t="s">
        <v>14</v>
      </c>
      <c r="C124">
        <v>17</v>
      </c>
      <c r="D124">
        <v>44.27</v>
      </c>
      <c r="E124">
        <v>11.72</v>
      </c>
      <c r="F124">
        <f t="shared" si="119"/>
        <v>32.550000000000004</v>
      </c>
      <c r="G124">
        <v>8260</v>
      </c>
      <c r="H124">
        <v>3.03</v>
      </c>
      <c r="I124">
        <v>2.7</v>
      </c>
      <c r="J124" s="4">
        <f t="shared" si="120"/>
        <v>2.8650000000000002</v>
      </c>
      <c r="K124" s="4">
        <v>32.551000000000002</v>
      </c>
      <c r="L124" s="4">
        <v>9.4600000000000009</v>
      </c>
      <c r="M124" s="4">
        <v>96.320999999999998</v>
      </c>
      <c r="N124" s="4">
        <v>35.654000000000003</v>
      </c>
      <c r="O124" s="4">
        <v>8.9540000000000006</v>
      </c>
      <c r="P124" s="4">
        <v>107.79300000000001</v>
      </c>
      <c r="Q124" s="4">
        <v>5.1369999999999996</v>
      </c>
      <c r="R124" s="4">
        <v>13.789</v>
      </c>
      <c r="S124">
        <v>1.431</v>
      </c>
      <c r="T124" s="4">
        <f t="shared" si="121"/>
        <v>10.249079154898682</v>
      </c>
      <c r="U124" s="4">
        <f t="shared" si="122"/>
        <v>1.025682918962572</v>
      </c>
      <c r="V124" s="4">
        <f t="shared" si="123"/>
        <v>4.6119883954946932</v>
      </c>
      <c r="W124" s="4">
        <f t="shared" si="124"/>
        <v>11.232947177105002</v>
      </c>
      <c r="X124" s="4">
        <f t="shared" si="125"/>
        <v>0.97552320708529305</v>
      </c>
      <c r="Y124" s="4">
        <f t="shared" si="126"/>
        <v>5.1011038619025664</v>
      </c>
      <c r="Z124" s="4">
        <f t="shared" si="127"/>
        <v>1.5975617395356947</v>
      </c>
      <c r="AA124" s="4">
        <f t="shared" si="128"/>
        <v>1.4463408704321343</v>
      </c>
      <c r="AB124" s="4">
        <f t="shared" si="129"/>
        <v>7.5126582663173999E-2</v>
      </c>
      <c r="AD124" s="4">
        <f t="shared" si="130"/>
        <v>37.946927038289822</v>
      </c>
      <c r="AE124" s="4">
        <f t="shared" si="131"/>
        <v>85.126526568346435</v>
      </c>
      <c r="AF124" s="4">
        <f t="shared" si="117"/>
        <v>-44.54691614286417</v>
      </c>
      <c r="AG124" s="4">
        <f t="shared" si="118"/>
        <v>98.453086191867271</v>
      </c>
    </row>
    <row r="125" spans="1:33" x14ac:dyDescent="0.3">
      <c r="A125">
        <v>11</v>
      </c>
      <c r="B125" t="s">
        <v>11</v>
      </c>
      <c r="C125">
        <v>16.899999999999999</v>
      </c>
      <c r="D125">
        <v>40.86</v>
      </c>
      <c r="E125">
        <v>11.75</v>
      </c>
      <c r="F125">
        <f>D125-E125</f>
        <v>29.11</v>
      </c>
      <c r="G125">
        <v>8260</v>
      </c>
      <c r="H125">
        <v>3.03</v>
      </c>
      <c r="I125">
        <v>2.7</v>
      </c>
      <c r="J125" s="4">
        <f t="shared" si="120"/>
        <v>2.8650000000000002</v>
      </c>
      <c r="K125" s="4">
        <v>32.551000000000002</v>
      </c>
      <c r="L125" s="4">
        <v>9.4600000000000009</v>
      </c>
      <c r="M125" s="4">
        <v>96.320999999999998</v>
      </c>
      <c r="N125" s="4">
        <v>35.654000000000003</v>
      </c>
      <c r="O125" s="4">
        <v>8.9540000000000006</v>
      </c>
      <c r="P125" s="4">
        <v>107.79300000000001</v>
      </c>
      <c r="Q125" s="4">
        <v>5.7990000000000004</v>
      </c>
      <c r="R125" s="4">
        <v>15.737</v>
      </c>
      <c r="S125">
        <v>1.7210000000000001</v>
      </c>
      <c r="T125" s="4">
        <f t="shared" si="121"/>
        <v>10.249079154898682</v>
      </c>
      <c r="U125" s="4">
        <f t="shared" si="122"/>
        <v>1.025682918962572</v>
      </c>
      <c r="V125" s="4">
        <f t="shared" si="123"/>
        <v>4.6119883954946932</v>
      </c>
      <c r="W125" s="4">
        <f t="shared" si="124"/>
        <v>11.232947177105002</v>
      </c>
      <c r="X125" s="4">
        <f t="shared" si="125"/>
        <v>0.97552320708529305</v>
      </c>
      <c r="Y125" s="4">
        <f t="shared" si="126"/>
        <v>5.1011038619025664</v>
      </c>
      <c r="Z125" s="4">
        <f t="shared" si="127"/>
        <v>1.8049031617023787</v>
      </c>
      <c r="AA125" s="4">
        <f t="shared" si="128"/>
        <v>1.6316061118804903</v>
      </c>
      <c r="AB125" s="4">
        <f t="shared" si="129"/>
        <v>9.0327108045894E-2</v>
      </c>
      <c r="AD125" s="4">
        <f t="shared" si="130"/>
        <v>34.137368606219802</v>
      </c>
      <c r="AE125" s="4">
        <f t="shared" si="131"/>
        <v>83.196155392348132</v>
      </c>
      <c r="AF125" s="4">
        <f t="shared" si="117"/>
        <v>-63.06227435978429</v>
      </c>
      <c r="AG125" s="4">
        <f t="shared" si="118"/>
        <v>98.140095745984439</v>
      </c>
    </row>
    <row r="126" spans="1:33" x14ac:dyDescent="0.3">
      <c r="A126">
        <v>11</v>
      </c>
      <c r="B126" t="s">
        <v>12</v>
      </c>
      <c r="C126">
        <v>17.100000000000001</v>
      </c>
      <c r="D126">
        <v>38.99</v>
      </c>
      <c r="E126">
        <v>11.84</v>
      </c>
      <c r="F126">
        <f t="shared" ref="F126:F128" si="132">D126-E126</f>
        <v>27.150000000000002</v>
      </c>
      <c r="G126">
        <v>8260</v>
      </c>
      <c r="H126">
        <v>3.03</v>
      </c>
      <c r="I126">
        <v>2.7</v>
      </c>
      <c r="J126" s="4">
        <f t="shared" si="120"/>
        <v>2.8650000000000002</v>
      </c>
      <c r="K126" s="4">
        <v>32.551000000000002</v>
      </c>
      <c r="L126" s="4">
        <v>9.4600000000000009</v>
      </c>
      <c r="M126" s="4">
        <v>96.320999999999998</v>
      </c>
      <c r="N126" s="4">
        <v>35.654000000000003</v>
      </c>
      <c r="O126" s="4">
        <v>8.9540000000000006</v>
      </c>
      <c r="P126" s="4">
        <v>107.79300000000001</v>
      </c>
      <c r="Q126" s="4">
        <v>6.0759999999999996</v>
      </c>
      <c r="R126" s="4">
        <v>15.541</v>
      </c>
      <c r="S126">
        <v>2.5259999999999998</v>
      </c>
      <c r="T126" s="4">
        <f t="shared" si="121"/>
        <v>10.249079154898682</v>
      </c>
      <c r="U126" s="4">
        <f t="shared" si="122"/>
        <v>1.025682918962572</v>
      </c>
      <c r="V126" s="4">
        <f t="shared" si="123"/>
        <v>4.6119883954946932</v>
      </c>
      <c r="W126" s="4">
        <f t="shared" si="124"/>
        <v>11.232947177105002</v>
      </c>
      <c r="X126" s="4">
        <f t="shared" si="125"/>
        <v>0.97552320708529305</v>
      </c>
      <c r="Y126" s="4">
        <f t="shared" si="126"/>
        <v>5.1011038619025664</v>
      </c>
      <c r="Z126" s="4">
        <f t="shared" si="127"/>
        <v>1.8917090230731997</v>
      </c>
      <c r="AA126" s="4">
        <f t="shared" si="128"/>
        <v>1.6130609492076613</v>
      </c>
      <c r="AB126" s="4">
        <f t="shared" si="129"/>
        <v>0.13247877202178399</v>
      </c>
      <c r="AD126" s="4">
        <f t="shared" si="130"/>
        <v>31.466487319594084</v>
      </c>
      <c r="AE126" s="4">
        <f t="shared" si="131"/>
        <v>82.387983388187607</v>
      </c>
      <c r="AF126" s="4">
        <f t="shared" si="117"/>
        <v>-61.208875808636186</v>
      </c>
      <c r="AG126" s="4">
        <f t="shared" si="118"/>
        <v>97.272160739111868</v>
      </c>
    </row>
    <row r="127" spans="1:33" x14ac:dyDescent="0.3">
      <c r="A127">
        <v>11</v>
      </c>
      <c r="B127" t="s">
        <v>13</v>
      </c>
      <c r="C127">
        <v>17.2</v>
      </c>
      <c r="D127">
        <v>36.24</v>
      </c>
      <c r="E127">
        <v>11.79</v>
      </c>
      <c r="F127">
        <f t="shared" si="132"/>
        <v>24.450000000000003</v>
      </c>
      <c r="G127">
        <v>8260</v>
      </c>
      <c r="H127">
        <v>3.03</v>
      </c>
      <c r="I127">
        <v>2.7</v>
      </c>
      <c r="J127" s="4">
        <f t="shared" si="120"/>
        <v>2.8650000000000002</v>
      </c>
      <c r="K127" s="4">
        <v>32.551000000000002</v>
      </c>
      <c r="L127" s="4">
        <v>9.4600000000000009</v>
      </c>
      <c r="M127" s="4">
        <v>96.320999999999998</v>
      </c>
      <c r="N127" s="4">
        <v>35.654000000000003</v>
      </c>
      <c r="O127" s="4">
        <v>8.9540000000000006</v>
      </c>
      <c r="P127" s="4">
        <v>107.79300000000001</v>
      </c>
      <c r="Q127" s="4">
        <v>5.9459999999999997</v>
      </c>
      <c r="R127" s="4">
        <v>16.024999999999999</v>
      </c>
      <c r="S127">
        <v>1.8680000000000001</v>
      </c>
      <c r="T127" s="4">
        <f t="shared" si="121"/>
        <v>10.249079154898682</v>
      </c>
      <c r="U127" s="4">
        <f t="shared" si="122"/>
        <v>1.025682918962572</v>
      </c>
      <c r="V127" s="4">
        <f t="shared" si="123"/>
        <v>4.6119883954946932</v>
      </c>
      <c r="W127" s="4">
        <f t="shared" si="124"/>
        <v>11.232947177105002</v>
      </c>
      <c r="X127" s="4">
        <f t="shared" si="125"/>
        <v>0.97552320708529305</v>
      </c>
      <c r="Y127" s="4">
        <f t="shared" si="126"/>
        <v>5.1011038619025664</v>
      </c>
      <c r="Z127" s="4">
        <f t="shared" si="127"/>
        <v>1.8509664325832889</v>
      </c>
      <c r="AA127" s="4">
        <f t="shared" si="128"/>
        <v>1.6588194092613764</v>
      </c>
      <c r="AB127" s="4">
        <f t="shared" si="129"/>
        <v>9.8029075691615994E-2</v>
      </c>
      <c r="AD127" s="4">
        <f t="shared" si="130"/>
        <v>28.172472088495635</v>
      </c>
      <c r="AE127" s="4">
        <f t="shared" si="131"/>
        <v>82.767301333899397</v>
      </c>
      <c r="AF127" s="4">
        <f t="shared" si="117"/>
        <v>-65.781963953642261</v>
      </c>
      <c r="AG127" s="4">
        <f t="shared" si="118"/>
        <v>97.981506340229402</v>
      </c>
    </row>
    <row r="128" spans="1:33" x14ac:dyDescent="0.3">
      <c r="A128">
        <v>11</v>
      </c>
      <c r="B128" t="s">
        <v>14</v>
      </c>
      <c r="C128">
        <v>16.7</v>
      </c>
      <c r="D128">
        <v>34.200000000000003</v>
      </c>
      <c r="E128">
        <v>11.78</v>
      </c>
      <c r="F128">
        <f t="shared" si="132"/>
        <v>22.42</v>
      </c>
      <c r="G128">
        <v>8260</v>
      </c>
      <c r="H128">
        <v>3.03</v>
      </c>
      <c r="I128">
        <v>2.7</v>
      </c>
      <c r="J128" s="4">
        <f t="shared" si="120"/>
        <v>2.8650000000000002</v>
      </c>
      <c r="K128" s="4">
        <v>32.551000000000002</v>
      </c>
      <c r="L128" s="4">
        <v>9.4600000000000009</v>
      </c>
      <c r="M128" s="4">
        <v>96.320999999999998</v>
      </c>
      <c r="N128" s="4">
        <v>35.654000000000003</v>
      </c>
      <c r="O128" s="4">
        <v>8.9540000000000006</v>
      </c>
      <c r="P128" s="4">
        <v>107.79300000000001</v>
      </c>
      <c r="Q128" s="4">
        <v>6.0250000000000004</v>
      </c>
      <c r="R128" s="4">
        <v>16.742999999999999</v>
      </c>
      <c r="S128">
        <v>1.573</v>
      </c>
      <c r="T128" s="4">
        <f t="shared" si="121"/>
        <v>10.249079154898682</v>
      </c>
      <c r="U128" s="4">
        <f t="shared" si="122"/>
        <v>1.025682918962572</v>
      </c>
      <c r="V128" s="4">
        <f t="shared" si="123"/>
        <v>4.6119883954946932</v>
      </c>
      <c r="W128" s="4">
        <f t="shared" si="124"/>
        <v>11.232947177105002</v>
      </c>
      <c r="X128" s="4">
        <f t="shared" si="125"/>
        <v>0.97552320708529305</v>
      </c>
      <c r="Y128" s="4">
        <f t="shared" si="126"/>
        <v>5.1011038619025664</v>
      </c>
      <c r="Z128" s="4">
        <f t="shared" si="127"/>
        <v>1.8757246882266663</v>
      </c>
      <c r="AA128" s="4">
        <f t="shared" si="128"/>
        <v>1.7264784020982262</v>
      </c>
      <c r="AB128" s="4">
        <f t="shared" si="129"/>
        <v>8.2570621304885988E-2</v>
      </c>
      <c r="AD128" s="4">
        <f t="shared" si="130"/>
        <v>26.606863271381268</v>
      </c>
      <c r="AE128" s="4">
        <f t="shared" si="131"/>
        <v>82.53679928292209</v>
      </c>
      <c r="AF128" s="4">
        <f t="shared" si="117"/>
        <v>-72.543785432818723</v>
      </c>
      <c r="AG128" s="4">
        <f t="shared" si="118"/>
        <v>98.299807741617968</v>
      </c>
    </row>
    <row r="129" spans="1:33" x14ac:dyDescent="0.3">
      <c r="AD129" s="4"/>
    </row>
    <row r="130" spans="1:33" x14ac:dyDescent="0.3">
      <c r="B130" s="7" t="s">
        <v>55</v>
      </c>
      <c r="C130" s="7"/>
      <c r="D130" s="7"/>
      <c r="E130" s="7" t="s">
        <v>44</v>
      </c>
      <c r="F130" s="7"/>
      <c r="G130" s="7"/>
    </row>
    <row r="131" spans="1:33" x14ac:dyDescent="0.3">
      <c r="A131" t="s">
        <v>1</v>
      </c>
      <c r="B131" t="s">
        <v>46</v>
      </c>
      <c r="C131" t="s">
        <v>48</v>
      </c>
      <c r="D131" t="s">
        <v>57</v>
      </c>
      <c r="E131" t="s">
        <v>46</v>
      </c>
      <c r="F131" t="s">
        <v>48</v>
      </c>
      <c r="G131" t="s">
        <v>57</v>
      </c>
    </row>
    <row r="132" spans="1:33" x14ac:dyDescent="0.3">
      <c r="A132">
        <v>8</v>
      </c>
      <c r="B132" s="4">
        <f>AVERAGE(AE113:AE116)</f>
        <v>84.574713868126793</v>
      </c>
      <c r="C132" s="4">
        <f>AVERAGE(AF113:AF116)</f>
        <v>-46.481313535473397</v>
      </c>
      <c r="D132" s="4">
        <f>AVERAGE(AG113:AG116)</f>
        <v>98.015249630323098</v>
      </c>
      <c r="E132" s="4">
        <f>_xlfn.CONFIDENCE.T(0.05,_xlfn.STDEV.S(AE113:AE116),4)</f>
        <v>1.3997549352621019</v>
      </c>
      <c r="F132" s="4">
        <f>_xlfn.CONFIDENCE.T(0.05,_xlfn.STDEV.S(AF113:AF116),4)</f>
        <v>10.214580745087444</v>
      </c>
      <c r="G132" s="4">
        <f>_xlfn.CONFIDENCE.T(0.05,_xlfn.STDEV.S(AG113:AG116),4)</f>
        <v>1.089287351680142</v>
      </c>
    </row>
    <row r="133" spans="1:33" x14ac:dyDescent="0.3">
      <c r="A133">
        <v>9</v>
      </c>
      <c r="B133" s="4">
        <f>AVERAGE(AE117:AE120)</f>
        <v>84.977844839162273</v>
      </c>
      <c r="C133" s="4">
        <f>AVERAGE(AF117:AF120)</f>
        <v>-43.289765932161096</v>
      </c>
      <c r="D133" s="4">
        <f>AVERAGE(AG117:AG120)</f>
        <v>98.257736043099626</v>
      </c>
      <c r="E133" s="4">
        <f>_xlfn.CONFIDENCE.T(0.05,_xlfn.STDEV.S(AE117:AE120),4)</f>
        <v>0.60332288892801234</v>
      </c>
      <c r="F133" s="4">
        <f>_xlfn.CONFIDENCE.T(0.05,_xlfn.STDEV.S(AF117:AF120),4)</f>
        <v>4.1246115693283762</v>
      </c>
      <c r="G133" s="4">
        <f>_xlfn.CONFIDENCE.T(0.05,_xlfn.STDEV.S(AG117:AG120),4)</f>
        <v>0.2718400500480247</v>
      </c>
    </row>
    <row r="134" spans="1:33" x14ac:dyDescent="0.3">
      <c r="A134">
        <v>10</v>
      </c>
      <c r="B134" s="4">
        <f>AVERAGE(AE121:AE124)</f>
        <v>85.255475582079413</v>
      </c>
      <c r="C134" s="4">
        <f>AVERAGE(AF121:AF124)</f>
        <v>-40.614843262035073</v>
      </c>
      <c r="D134" s="4">
        <f>AVERAGE(AG121:AG124)</f>
        <v>98.294779643146612</v>
      </c>
      <c r="E134" s="4">
        <f>_xlfn.CONFIDENCE.T(0.05,_xlfn.STDEV.S(AE121:AE124),4)</f>
        <v>0.61679115194674716</v>
      </c>
      <c r="F134" s="4">
        <f>_xlfn.CONFIDENCE.T(0.05,_xlfn.STDEV.S(AF121:AF124),4)</f>
        <v>4.3960149383681992</v>
      </c>
      <c r="G134" s="4">
        <f>_xlfn.CONFIDENCE.T(0.05,_xlfn.STDEV.S(AG121:AG124),4)</f>
        <v>0.62151592791216748</v>
      </c>
    </row>
    <row r="135" spans="1:33" x14ac:dyDescent="0.3">
      <c r="A135">
        <v>11</v>
      </c>
      <c r="B135" s="4">
        <f>AVERAGE(AE125:AE128)</f>
        <v>82.722059849339303</v>
      </c>
      <c r="C135" s="4">
        <f>AVERAGE(AF125:AF128)</f>
        <v>-65.649224888720369</v>
      </c>
      <c r="D135" s="4">
        <f>AVERAGE(AG125:AG128)</f>
        <v>97.923392641735916</v>
      </c>
      <c r="E135" s="4">
        <f>_xlfn.CONFIDENCE.T(0.05,_xlfn.STDEV.S(AE125:AE128),4)</f>
        <v>0.56088598678501445</v>
      </c>
      <c r="F135" s="4">
        <f>_xlfn.CONFIDENCE.T(0.05,_xlfn.STDEV.S(AF125:AF128),4)</f>
        <v>7.9008461325257944</v>
      </c>
      <c r="G135" s="4">
        <f>_xlfn.CONFIDENCE.T(0.05,_xlfn.STDEV.S(AG125:AG128),4)</f>
        <v>0.72111777569790314</v>
      </c>
    </row>
    <row r="137" spans="1:33" x14ac:dyDescent="0.3">
      <c r="K137" s="7" t="s">
        <v>49</v>
      </c>
      <c r="L137" s="7"/>
      <c r="M137" s="7"/>
      <c r="N137" s="7" t="s">
        <v>50</v>
      </c>
      <c r="O137" s="7"/>
      <c r="P137" s="7"/>
      <c r="Q137" s="7" t="s">
        <v>51</v>
      </c>
      <c r="R137" s="7"/>
      <c r="S137" s="7"/>
      <c r="T137" s="7" t="s">
        <v>52</v>
      </c>
      <c r="U137" s="7"/>
      <c r="V137" s="7"/>
      <c r="W137" s="7" t="s">
        <v>53</v>
      </c>
      <c r="X137" s="7"/>
      <c r="Y137" s="7"/>
      <c r="Z137" s="7" t="s">
        <v>54</v>
      </c>
      <c r="AA137" s="7"/>
      <c r="AB137" s="7"/>
      <c r="AE137" s="7" t="s">
        <v>34</v>
      </c>
      <c r="AF137" s="7"/>
      <c r="AG137" s="7"/>
    </row>
    <row r="138" spans="1:33" x14ac:dyDescent="0.3">
      <c r="A138" t="s">
        <v>1</v>
      </c>
      <c r="B138" t="s">
        <v>2</v>
      </c>
      <c r="C138" t="s">
        <v>3</v>
      </c>
      <c r="D138" t="s">
        <v>6</v>
      </c>
      <c r="E138" t="s">
        <v>5</v>
      </c>
      <c r="F138" t="s">
        <v>4</v>
      </c>
      <c r="G138" t="s">
        <v>7</v>
      </c>
      <c r="H138" t="s">
        <v>10</v>
      </c>
      <c r="I138" t="s">
        <v>9</v>
      </c>
      <c r="J138" t="s">
        <v>8</v>
      </c>
      <c r="K138" t="s">
        <v>46</v>
      </c>
      <c r="L138" t="s">
        <v>48</v>
      </c>
      <c r="M138" t="s">
        <v>57</v>
      </c>
      <c r="N138" t="s">
        <v>46</v>
      </c>
      <c r="O138" t="s">
        <v>48</v>
      </c>
      <c r="P138" t="s">
        <v>57</v>
      </c>
      <c r="Q138" t="s">
        <v>46</v>
      </c>
      <c r="R138" t="s">
        <v>48</v>
      </c>
      <c r="S138" t="s">
        <v>57</v>
      </c>
      <c r="T138" t="s">
        <v>46</v>
      </c>
      <c r="U138" t="s">
        <v>48</v>
      </c>
      <c r="V138" t="s">
        <v>57</v>
      </c>
      <c r="W138" t="s">
        <v>46</v>
      </c>
      <c r="X138" t="s">
        <v>48</v>
      </c>
      <c r="Y138" t="s">
        <v>57</v>
      </c>
      <c r="Z138" t="s">
        <v>46</v>
      </c>
      <c r="AA138" t="s">
        <v>48</v>
      </c>
      <c r="AB138" t="s">
        <v>57</v>
      </c>
      <c r="AD138" t="s">
        <v>23</v>
      </c>
      <c r="AE138" t="s">
        <v>46</v>
      </c>
      <c r="AF138" t="s">
        <v>48</v>
      </c>
      <c r="AG138" t="s">
        <v>57</v>
      </c>
    </row>
    <row r="139" spans="1:33" x14ac:dyDescent="0.3">
      <c r="A139">
        <v>8</v>
      </c>
      <c r="B139" t="s">
        <v>11</v>
      </c>
      <c r="C139">
        <v>16.600000000000001</v>
      </c>
      <c r="D139">
        <v>24.96</v>
      </c>
      <c r="E139">
        <v>12.48</v>
      </c>
      <c r="F139">
        <f>D139-E139</f>
        <v>12.48</v>
      </c>
      <c r="G139">
        <v>3339</v>
      </c>
      <c r="H139">
        <v>3.04</v>
      </c>
      <c r="I139">
        <v>2.71</v>
      </c>
      <c r="J139" s="4">
        <f>(H139+I139)/2</f>
        <v>2.875</v>
      </c>
      <c r="K139" s="4">
        <v>28.568000000000001</v>
      </c>
      <c r="L139" s="4">
        <v>20.71</v>
      </c>
      <c r="M139" s="4">
        <v>72.117999999999995</v>
      </c>
      <c r="N139" s="4">
        <v>29.617000000000001</v>
      </c>
      <c r="O139" s="4">
        <v>20.504999999999999</v>
      </c>
      <c r="P139" s="4">
        <v>75.495000000000005</v>
      </c>
      <c r="Q139" s="4">
        <v>7.8659999999999997</v>
      </c>
      <c r="R139" s="4">
        <v>23.972999999999999</v>
      </c>
      <c r="S139" s="4">
        <v>0.88600000000000001</v>
      </c>
      <c r="T139" s="4">
        <f>0.3076*K139^1.0067</f>
        <v>8.9871204677159202</v>
      </c>
      <c r="U139" s="4">
        <f>0.1321*L139^0.9121</f>
        <v>2.0959971404847391</v>
      </c>
      <c r="V139" s="4">
        <f>-0.000048666*M139^2+0.052569*M139</f>
        <v>3.5380589877026156</v>
      </c>
      <c r="W139" s="4">
        <f>0.3076*N139^1.0067</f>
        <v>9.3193735850289201</v>
      </c>
      <c r="X139" s="4">
        <f>0.1321*O139^0.9121</f>
        <v>2.077065141128815</v>
      </c>
      <c r="Y139" s="4">
        <f>-0.000048666*P139^2+0.052569*P139</f>
        <v>3.69132503011335</v>
      </c>
      <c r="Z139" s="4">
        <f>0.3076*Q139^1.0067</f>
        <v>2.4532500965853563</v>
      </c>
      <c r="AA139" s="4">
        <f>0.1321*R139^0.9121</f>
        <v>2.395232111228693</v>
      </c>
      <c r="AB139" s="4">
        <f>-0.000048666*S139^2+0.052569*S139</f>
        <v>4.6537931384664E-2</v>
      </c>
      <c r="AD139" s="4">
        <f>F139/1000/PI()/0.0007/C139*100/G139*60*60</f>
        <v>36.859094873822968</v>
      </c>
      <c r="AE139" s="4">
        <f>(1-2*Z139/(T139+W139))*100</f>
        <v>73.198034648065004</v>
      </c>
      <c r="AF139" s="4">
        <f t="shared" ref="AF139:AF154" si="133">(1-2*AA139/(U139+X139))*100</f>
        <v>-14.79493712720501</v>
      </c>
      <c r="AG139" s="4">
        <f t="shared" ref="AG139:AG154" si="134">(1-2*AB139/(V139+Y139))*100</f>
        <v>98.712533978829271</v>
      </c>
    </row>
    <row r="140" spans="1:33" x14ac:dyDescent="0.3">
      <c r="A140">
        <v>8</v>
      </c>
      <c r="B140" t="s">
        <v>12</v>
      </c>
      <c r="C140">
        <v>16.100000000000001</v>
      </c>
      <c r="D140">
        <v>25.47</v>
      </c>
      <c r="E140">
        <v>11.72</v>
      </c>
      <c r="F140">
        <f t="shared" ref="F140:F150" si="135">D140-E140</f>
        <v>13.749999999999998</v>
      </c>
      <c r="G140">
        <v>3339</v>
      </c>
      <c r="H140">
        <v>3.04</v>
      </c>
      <c r="I140">
        <v>2.71</v>
      </c>
      <c r="J140" s="4">
        <f t="shared" ref="J140:J154" si="136">(H140+I140)/2</f>
        <v>2.875</v>
      </c>
      <c r="K140" s="4">
        <v>28.568000000000001</v>
      </c>
      <c r="L140" s="4">
        <v>20.71</v>
      </c>
      <c r="M140" s="4">
        <v>72.117999999999995</v>
      </c>
      <c r="N140" s="4">
        <v>29.617000000000001</v>
      </c>
      <c r="O140" s="4">
        <v>20.504999999999999</v>
      </c>
      <c r="P140" s="4">
        <v>75.495000000000005</v>
      </c>
      <c r="Q140" s="4">
        <v>8.5039999999999996</v>
      </c>
      <c r="R140" s="4">
        <v>26.356999999999999</v>
      </c>
      <c r="S140" s="4">
        <v>1.012</v>
      </c>
      <c r="T140" s="4">
        <f t="shared" ref="T140:T154" si="137">0.3076*K140^1.0067</f>
        <v>8.9871204677159202</v>
      </c>
      <c r="U140" s="4">
        <f t="shared" ref="U140:U154" si="138">0.1321*L140^0.9121</f>
        <v>2.0959971404847391</v>
      </c>
      <c r="V140" s="4">
        <f t="shared" ref="V140:V154" si="139">-0.000048666*M140^2+0.052569*M140</f>
        <v>3.5380589877026156</v>
      </c>
      <c r="W140" s="4">
        <f t="shared" ref="W140:W154" si="140">0.3076*N140^1.0067</f>
        <v>9.3193735850289201</v>
      </c>
      <c r="X140" s="4">
        <f t="shared" ref="X140:X154" si="141">0.1321*O140^0.9121</f>
        <v>2.077065141128815</v>
      </c>
      <c r="Y140" s="4">
        <f t="shared" ref="Y140:Y154" si="142">-0.000048666*P140^2+0.052569*P140</f>
        <v>3.69132503011335</v>
      </c>
      <c r="Z140" s="4">
        <f t="shared" ref="Z140:Z154" si="143">0.3076*Q140^1.0067</f>
        <v>2.6536158859122048</v>
      </c>
      <c r="AA140" s="4">
        <f t="shared" ref="AA140:AA154" si="144">0.1321*R140^0.9121</f>
        <v>2.6115722055635628</v>
      </c>
      <c r="AB140" s="4">
        <f t="shared" ref="AB140:AB154" si="145">-0.000048666*S140^2+0.052569*S140</f>
        <v>5.3149987008095999E-2</v>
      </c>
      <c r="AD140" s="4">
        <f t="shared" ref="AD140:AD154" si="146">F140/1000/PI()/0.0007/C140*100/G140*60*60</f>
        <v>41.871159843078573</v>
      </c>
      <c r="AE140" s="4">
        <f t="shared" ref="AE140:AE154" si="147">(1-2*Z140/(T140+W140))*100</f>
        <v>71.009021407741074</v>
      </c>
      <c r="AF140" s="4">
        <f t="shared" si="133"/>
        <v>-25.163346690036658</v>
      </c>
      <c r="AG140" s="4">
        <f t="shared" si="134"/>
        <v>98.529612291251539</v>
      </c>
    </row>
    <row r="141" spans="1:33" x14ac:dyDescent="0.3">
      <c r="A141">
        <v>8</v>
      </c>
      <c r="B141" t="s">
        <v>13</v>
      </c>
      <c r="C141">
        <v>17.3</v>
      </c>
      <c r="D141">
        <v>25.71</v>
      </c>
      <c r="E141">
        <v>11.81</v>
      </c>
      <c r="F141">
        <f t="shared" si="135"/>
        <v>13.9</v>
      </c>
      <c r="G141">
        <v>3339</v>
      </c>
      <c r="H141">
        <v>3.04</v>
      </c>
      <c r="I141">
        <v>2.71</v>
      </c>
      <c r="J141" s="4">
        <f t="shared" si="136"/>
        <v>2.875</v>
      </c>
      <c r="K141" s="4">
        <v>28.568000000000001</v>
      </c>
      <c r="L141" s="4">
        <v>20.71</v>
      </c>
      <c r="M141" s="4">
        <v>72.117999999999995</v>
      </c>
      <c r="N141" s="4">
        <v>29.617000000000001</v>
      </c>
      <c r="O141" s="4">
        <v>20.504999999999999</v>
      </c>
      <c r="P141" s="4">
        <v>75.495000000000005</v>
      </c>
      <c r="Q141" s="4">
        <v>8.2520000000000007</v>
      </c>
      <c r="R141" s="4">
        <v>25.074999999999999</v>
      </c>
      <c r="S141" s="4">
        <v>1.264</v>
      </c>
      <c r="T141" s="4">
        <f t="shared" si="137"/>
        <v>8.9871204677159202</v>
      </c>
      <c r="U141" s="4">
        <f t="shared" si="138"/>
        <v>2.0959971404847391</v>
      </c>
      <c r="V141" s="4">
        <f t="shared" si="139"/>
        <v>3.5380589877026156</v>
      </c>
      <c r="W141" s="4">
        <f t="shared" si="140"/>
        <v>9.3193735850289201</v>
      </c>
      <c r="X141" s="4">
        <f t="shared" si="141"/>
        <v>2.077065141128815</v>
      </c>
      <c r="Y141" s="4">
        <f t="shared" si="142"/>
        <v>3.69132503011335</v>
      </c>
      <c r="Z141" s="4">
        <f t="shared" si="143"/>
        <v>2.5744620671901948</v>
      </c>
      <c r="AA141" s="4">
        <f t="shared" si="144"/>
        <v>2.4954592393883308</v>
      </c>
      <c r="AB141" s="4">
        <f t="shared" si="145"/>
        <v>6.6369462526464001E-2</v>
      </c>
      <c r="AD141" s="4">
        <f t="shared" si="146"/>
        <v>39.391894319632399</v>
      </c>
      <c r="AE141" s="4">
        <f t="shared" si="147"/>
        <v>71.873783589882038</v>
      </c>
      <c r="AF141" s="4">
        <f t="shared" si="133"/>
        <v>-19.598466113639603</v>
      </c>
      <c r="AG141" s="4">
        <f t="shared" si="134"/>
        <v>98.163897162942121</v>
      </c>
    </row>
    <row r="142" spans="1:33" x14ac:dyDescent="0.3">
      <c r="A142">
        <v>8</v>
      </c>
      <c r="B142" t="s">
        <v>14</v>
      </c>
      <c r="C142">
        <v>16.899999999999999</v>
      </c>
      <c r="D142">
        <v>26.8</v>
      </c>
      <c r="E142">
        <v>11.78</v>
      </c>
      <c r="F142">
        <f t="shared" si="135"/>
        <v>15.020000000000001</v>
      </c>
      <c r="G142">
        <v>3339</v>
      </c>
      <c r="H142">
        <v>3.04</v>
      </c>
      <c r="I142">
        <v>2.71</v>
      </c>
      <c r="J142" s="4">
        <f t="shared" si="136"/>
        <v>2.875</v>
      </c>
      <c r="K142" s="4">
        <v>28.568000000000001</v>
      </c>
      <c r="L142" s="4">
        <v>20.71</v>
      </c>
      <c r="M142" s="4">
        <v>72.117999999999995</v>
      </c>
      <c r="N142" s="4">
        <v>29.617000000000001</v>
      </c>
      <c r="O142" s="4">
        <v>20.504999999999999</v>
      </c>
      <c r="P142" s="4">
        <v>75.495000000000005</v>
      </c>
      <c r="Q142" s="4">
        <v>8.3010000000000002</v>
      </c>
      <c r="R142" s="4">
        <v>24.475999999999999</v>
      </c>
      <c r="S142" s="4">
        <v>1.831</v>
      </c>
      <c r="T142" s="4">
        <f t="shared" si="137"/>
        <v>8.9871204677159202</v>
      </c>
      <c r="U142" s="4">
        <f t="shared" si="138"/>
        <v>2.0959971404847391</v>
      </c>
      <c r="V142" s="4">
        <f t="shared" si="139"/>
        <v>3.5380589877026156</v>
      </c>
      <c r="W142" s="4">
        <f t="shared" si="140"/>
        <v>9.3193735850289201</v>
      </c>
      <c r="X142" s="4">
        <f t="shared" si="141"/>
        <v>2.077065141128815</v>
      </c>
      <c r="Y142" s="4">
        <f t="shared" si="142"/>
        <v>3.69132503011335</v>
      </c>
      <c r="Z142" s="4">
        <f t="shared" si="143"/>
        <v>2.5898518343275101</v>
      </c>
      <c r="AA142" s="4">
        <f t="shared" si="144"/>
        <v>2.4410292141295726</v>
      </c>
      <c r="AB142" s="4">
        <f t="shared" si="145"/>
        <v>9.6090683266373988E-2</v>
      </c>
      <c r="AD142" s="4">
        <f t="shared" si="146"/>
        <v>43.57339479536504</v>
      </c>
      <c r="AE142" s="4">
        <f t="shared" si="147"/>
        <v>71.705649078784774</v>
      </c>
      <c r="AF142" s="4">
        <f t="shared" si="133"/>
        <v>-16.989829022428381</v>
      </c>
      <c r="AG142" s="4">
        <f t="shared" si="134"/>
        <v>97.341663327620452</v>
      </c>
    </row>
    <row r="143" spans="1:33" x14ac:dyDescent="0.3">
      <c r="A143">
        <v>9</v>
      </c>
      <c r="B143" t="s">
        <v>11</v>
      </c>
      <c r="C143">
        <v>16.7</v>
      </c>
      <c r="D143">
        <v>24.82</v>
      </c>
      <c r="E143">
        <v>11.72</v>
      </c>
      <c r="F143">
        <f t="shared" si="135"/>
        <v>13.1</v>
      </c>
      <c r="G143">
        <v>3339</v>
      </c>
      <c r="H143">
        <v>3.04</v>
      </c>
      <c r="I143">
        <v>2.71</v>
      </c>
      <c r="J143" s="4">
        <f t="shared" si="136"/>
        <v>2.875</v>
      </c>
      <c r="K143" s="4">
        <v>28.568000000000001</v>
      </c>
      <c r="L143" s="4">
        <v>20.71</v>
      </c>
      <c r="M143" s="4">
        <v>72.117999999999995</v>
      </c>
      <c r="N143" s="4">
        <v>29.617000000000001</v>
      </c>
      <c r="O143" s="4">
        <v>20.504999999999999</v>
      </c>
      <c r="P143" s="4">
        <v>75.495000000000005</v>
      </c>
      <c r="Q143" s="4">
        <v>8.0340000000000007</v>
      </c>
      <c r="R143" s="4">
        <v>24.667999999999999</v>
      </c>
      <c r="S143" s="4">
        <v>1.06</v>
      </c>
      <c r="T143" s="4">
        <f t="shared" si="137"/>
        <v>8.9871204677159202</v>
      </c>
      <c r="U143" s="4">
        <f t="shared" si="138"/>
        <v>2.0959971404847391</v>
      </c>
      <c r="V143" s="4">
        <f t="shared" si="139"/>
        <v>3.5380589877026156</v>
      </c>
      <c r="W143" s="4">
        <f t="shared" si="140"/>
        <v>9.3193735850289201</v>
      </c>
      <c r="X143" s="4">
        <f t="shared" si="141"/>
        <v>2.077065141128815</v>
      </c>
      <c r="Y143" s="4">
        <f t="shared" si="142"/>
        <v>3.69132503011335</v>
      </c>
      <c r="Z143" s="4">
        <f t="shared" si="143"/>
        <v>2.5060007796251016</v>
      </c>
      <c r="AA143" s="4">
        <f t="shared" si="144"/>
        <v>2.4584885165303465</v>
      </c>
      <c r="AB143" s="4">
        <f t="shared" si="145"/>
        <v>5.5668458882399997E-2</v>
      </c>
      <c r="AD143" s="4">
        <f t="shared" si="146"/>
        <v>38.458557746341661</v>
      </c>
      <c r="AE143" s="4">
        <f t="shared" si="147"/>
        <v>72.621728962358503</v>
      </c>
      <c r="AF143" s="4">
        <f t="shared" si="133"/>
        <v>-17.826591151654171</v>
      </c>
      <c r="AG143" s="4">
        <f t="shared" si="134"/>
        <v>98.459939083462388</v>
      </c>
    </row>
    <row r="144" spans="1:33" x14ac:dyDescent="0.3">
      <c r="A144">
        <v>9</v>
      </c>
      <c r="B144" t="s">
        <v>12</v>
      </c>
      <c r="C144">
        <v>17</v>
      </c>
      <c r="D144">
        <v>25.24</v>
      </c>
      <c r="E144">
        <v>11.79</v>
      </c>
      <c r="F144">
        <f t="shared" si="135"/>
        <v>13.45</v>
      </c>
      <c r="G144">
        <v>3339</v>
      </c>
      <c r="H144">
        <v>3.04</v>
      </c>
      <c r="I144">
        <v>2.71</v>
      </c>
      <c r="J144" s="4">
        <f t="shared" si="136"/>
        <v>2.875</v>
      </c>
      <c r="K144" s="4">
        <v>28.568000000000001</v>
      </c>
      <c r="L144" s="4">
        <v>20.71</v>
      </c>
      <c r="M144" s="4">
        <v>72.117999999999995</v>
      </c>
      <c r="N144" s="4">
        <v>29.617000000000001</v>
      </c>
      <c r="O144" s="4">
        <v>20.504999999999999</v>
      </c>
      <c r="P144" s="4">
        <v>75.495000000000005</v>
      </c>
      <c r="Q144" s="4">
        <v>7.8220000000000001</v>
      </c>
      <c r="R144" s="4">
        <v>23.942</v>
      </c>
      <c r="S144" s="4">
        <v>0.96899999999999997</v>
      </c>
      <c r="T144" s="4">
        <f t="shared" si="137"/>
        <v>8.9871204677159202</v>
      </c>
      <c r="U144" s="4">
        <f t="shared" si="138"/>
        <v>2.0959971404847391</v>
      </c>
      <c r="V144" s="4">
        <f t="shared" si="139"/>
        <v>3.5380589877026156</v>
      </c>
      <c r="W144" s="4">
        <f t="shared" si="140"/>
        <v>9.3193735850289201</v>
      </c>
      <c r="X144" s="4">
        <f t="shared" si="141"/>
        <v>2.077065141128815</v>
      </c>
      <c r="Y144" s="4">
        <f t="shared" si="142"/>
        <v>3.69132503011335</v>
      </c>
      <c r="Z144" s="4">
        <f t="shared" si="143"/>
        <v>2.4394356823578649</v>
      </c>
      <c r="AA144" s="4">
        <f t="shared" si="144"/>
        <v>2.3924068795809084</v>
      </c>
      <c r="AB144" s="4">
        <f t="shared" si="145"/>
        <v>5.0893665523973994E-2</v>
      </c>
      <c r="AD144" s="4">
        <f t="shared" si="146"/>
        <v>38.789263350671455</v>
      </c>
      <c r="AE144" s="4">
        <f t="shared" si="147"/>
        <v>73.348958295025355</v>
      </c>
      <c r="AF144" s="4">
        <f t="shared" si="133"/>
        <v>-14.659533845052607</v>
      </c>
      <c r="AG144" s="4">
        <f t="shared" si="134"/>
        <v>98.592033141452916</v>
      </c>
    </row>
    <row r="145" spans="1:33" x14ac:dyDescent="0.3">
      <c r="A145">
        <v>9</v>
      </c>
      <c r="B145" t="s">
        <v>13</v>
      </c>
      <c r="C145">
        <v>17.100000000000001</v>
      </c>
      <c r="D145">
        <v>26.88</v>
      </c>
      <c r="E145">
        <v>11.78</v>
      </c>
      <c r="F145">
        <f t="shared" si="135"/>
        <v>15.1</v>
      </c>
      <c r="G145">
        <v>3339</v>
      </c>
      <c r="H145">
        <v>3.04</v>
      </c>
      <c r="I145">
        <v>2.71</v>
      </c>
      <c r="J145" s="4">
        <f t="shared" si="136"/>
        <v>2.875</v>
      </c>
      <c r="K145" s="4">
        <v>28.568000000000001</v>
      </c>
      <c r="L145" s="4">
        <v>20.71</v>
      </c>
      <c r="M145" s="4">
        <v>72.117999999999995</v>
      </c>
      <c r="N145" s="4">
        <v>29.617000000000001</v>
      </c>
      <c r="O145" s="4">
        <v>20.504999999999999</v>
      </c>
      <c r="P145" s="4">
        <v>75.495000000000005</v>
      </c>
      <c r="Q145" s="4">
        <v>8.1690000000000005</v>
      </c>
      <c r="R145" s="4">
        <v>24.974</v>
      </c>
      <c r="S145" s="4">
        <v>1.1759999999999999</v>
      </c>
      <c r="T145" s="4">
        <f t="shared" si="137"/>
        <v>8.9871204677159202</v>
      </c>
      <c r="U145" s="4">
        <f t="shared" si="138"/>
        <v>2.0959971404847391</v>
      </c>
      <c r="V145" s="4">
        <f t="shared" si="139"/>
        <v>3.5380589877026156</v>
      </c>
      <c r="W145" s="4">
        <f t="shared" si="140"/>
        <v>9.3193735850289201</v>
      </c>
      <c r="X145" s="4">
        <f t="shared" si="141"/>
        <v>2.077065141128815</v>
      </c>
      <c r="Y145" s="4">
        <f t="shared" si="142"/>
        <v>3.69132503011335</v>
      </c>
      <c r="Z145" s="4">
        <f t="shared" si="143"/>
        <v>2.5483950849431154</v>
      </c>
      <c r="AA145" s="4">
        <f t="shared" si="144"/>
        <v>2.486289640132378</v>
      </c>
      <c r="AB145" s="4">
        <f t="shared" si="145"/>
        <v>6.1753840089983997E-2</v>
      </c>
      <c r="AD145" s="4">
        <f t="shared" si="146"/>
        <v>43.29313203381534</v>
      </c>
      <c r="AE145" s="4">
        <f t="shared" si="147"/>
        <v>72.158567581529738</v>
      </c>
      <c r="AF145" s="4">
        <f t="shared" si="133"/>
        <v>-19.158999906947514</v>
      </c>
      <c r="AG145" s="4">
        <f t="shared" si="134"/>
        <v>98.29158777738742</v>
      </c>
    </row>
    <row r="146" spans="1:33" x14ac:dyDescent="0.3">
      <c r="A146">
        <v>9</v>
      </c>
      <c r="B146" t="s">
        <v>14</v>
      </c>
      <c r="C146">
        <v>17.5</v>
      </c>
      <c r="D146">
        <v>25.55</v>
      </c>
      <c r="E146">
        <v>11.72</v>
      </c>
      <c r="F146">
        <f t="shared" si="135"/>
        <v>13.83</v>
      </c>
      <c r="G146">
        <v>3339</v>
      </c>
      <c r="H146">
        <v>3.04</v>
      </c>
      <c r="I146">
        <v>2.71</v>
      </c>
      <c r="J146" s="4">
        <f t="shared" si="136"/>
        <v>2.875</v>
      </c>
      <c r="K146" s="4">
        <v>28.568000000000001</v>
      </c>
      <c r="L146" s="4">
        <v>20.71</v>
      </c>
      <c r="M146" s="4">
        <v>72.117999999999995</v>
      </c>
      <c r="N146" s="4">
        <v>29.617000000000001</v>
      </c>
      <c r="O146" s="4">
        <v>20.504999999999999</v>
      </c>
      <c r="P146" s="4">
        <v>75.495000000000005</v>
      </c>
      <c r="Q146" s="4">
        <v>8.0380000000000003</v>
      </c>
      <c r="R146" s="4">
        <v>24.47</v>
      </c>
      <c r="S146" s="4">
        <v>1.179</v>
      </c>
      <c r="T146" s="4">
        <f t="shared" si="137"/>
        <v>8.9871204677159202</v>
      </c>
      <c r="U146" s="4">
        <f t="shared" si="138"/>
        <v>2.0959971404847391</v>
      </c>
      <c r="V146" s="4">
        <f t="shared" si="139"/>
        <v>3.5380589877026156</v>
      </c>
      <c r="W146" s="4">
        <f t="shared" si="140"/>
        <v>9.3193735850289201</v>
      </c>
      <c r="X146" s="4">
        <f t="shared" si="141"/>
        <v>2.077065141128815</v>
      </c>
      <c r="Y146" s="4">
        <f t="shared" si="142"/>
        <v>3.69132503011335</v>
      </c>
      <c r="Z146" s="4">
        <f t="shared" si="143"/>
        <v>2.5072568389688641</v>
      </c>
      <c r="AA146" s="4">
        <f t="shared" si="144"/>
        <v>2.440483417413807</v>
      </c>
      <c r="AB146" s="4">
        <f t="shared" si="145"/>
        <v>6.1911203264694001E-2</v>
      </c>
      <c r="AD146" s="4">
        <f t="shared" si="146"/>
        <v>38.745591954865063</v>
      </c>
      <c r="AE146" s="4">
        <f t="shared" si="147"/>
        <v>72.60800640750837</v>
      </c>
      <c r="AF146" s="4">
        <f t="shared" si="133"/>
        <v>-16.963670931370388</v>
      </c>
      <c r="AG146" s="4">
        <f t="shared" si="134"/>
        <v>98.28723434494222</v>
      </c>
    </row>
    <row r="147" spans="1:33" x14ac:dyDescent="0.3">
      <c r="A147">
        <v>10</v>
      </c>
      <c r="B147" t="s">
        <v>11</v>
      </c>
      <c r="C147">
        <v>16.899999999999999</v>
      </c>
      <c r="D147">
        <v>22.03</v>
      </c>
      <c r="E147">
        <v>11.72</v>
      </c>
      <c r="F147">
        <f t="shared" si="135"/>
        <v>10.31</v>
      </c>
      <c r="G147">
        <v>3339</v>
      </c>
      <c r="H147">
        <v>3.04</v>
      </c>
      <c r="I147">
        <v>2.71</v>
      </c>
      <c r="J147" s="4">
        <f t="shared" si="136"/>
        <v>2.875</v>
      </c>
      <c r="K147" s="4">
        <v>28.568000000000001</v>
      </c>
      <c r="L147" s="4">
        <v>20.71</v>
      </c>
      <c r="M147" s="4">
        <v>72.117999999999995</v>
      </c>
      <c r="N147" s="4">
        <v>29.617000000000001</v>
      </c>
      <c r="O147" s="4">
        <v>20.504999999999999</v>
      </c>
      <c r="P147" s="4">
        <v>75.495000000000005</v>
      </c>
      <c r="Q147" s="4">
        <v>7.7450000000000001</v>
      </c>
      <c r="R147" s="4">
        <v>23.968</v>
      </c>
      <c r="S147" s="4">
        <v>0.85599999999999998</v>
      </c>
      <c r="T147" s="4">
        <f t="shared" si="137"/>
        <v>8.9871204677159202</v>
      </c>
      <c r="U147" s="4">
        <f t="shared" si="138"/>
        <v>2.0959971404847391</v>
      </c>
      <c r="V147" s="4">
        <f t="shared" si="139"/>
        <v>3.5380589877026156</v>
      </c>
      <c r="W147" s="4">
        <f t="shared" si="140"/>
        <v>9.3193735850289201</v>
      </c>
      <c r="X147" s="4">
        <f t="shared" si="141"/>
        <v>2.077065141128815</v>
      </c>
      <c r="Y147" s="4">
        <f t="shared" si="142"/>
        <v>3.69132503011335</v>
      </c>
      <c r="Z147" s="4">
        <f t="shared" si="143"/>
        <v>2.41526171200465</v>
      </c>
      <c r="AA147" s="4">
        <f t="shared" si="144"/>
        <v>2.3947764504360771</v>
      </c>
      <c r="AB147" s="4">
        <f t="shared" si="145"/>
        <v>4.4963404669824E-2</v>
      </c>
      <c r="AD147" s="4">
        <f t="shared" si="146"/>
        <v>29.909567266325801</v>
      </c>
      <c r="AE147" s="4">
        <f t="shared" si="147"/>
        <v>73.613060971196603</v>
      </c>
      <c r="AF147" s="4">
        <f t="shared" si="133"/>
        <v>-14.773098929648111</v>
      </c>
      <c r="AG147" s="4">
        <f t="shared" si="134"/>
        <v>98.756093062451328</v>
      </c>
    </row>
    <row r="148" spans="1:33" x14ac:dyDescent="0.3">
      <c r="A148">
        <v>10</v>
      </c>
      <c r="B148" t="s">
        <v>12</v>
      </c>
      <c r="C148">
        <v>17</v>
      </c>
      <c r="D148">
        <v>24.27</v>
      </c>
      <c r="E148">
        <v>11.8</v>
      </c>
      <c r="F148">
        <f t="shared" si="135"/>
        <v>12.469999999999999</v>
      </c>
      <c r="G148">
        <v>3339</v>
      </c>
      <c r="H148">
        <v>3.04</v>
      </c>
      <c r="I148">
        <v>2.71</v>
      </c>
      <c r="J148" s="4">
        <f t="shared" si="136"/>
        <v>2.875</v>
      </c>
      <c r="K148" s="4">
        <v>28.568000000000001</v>
      </c>
      <c r="L148" s="4">
        <v>20.71</v>
      </c>
      <c r="M148" s="4">
        <v>72.117999999999995</v>
      </c>
      <c r="N148" s="4">
        <v>29.617000000000001</v>
      </c>
      <c r="O148" s="4">
        <v>20.504999999999999</v>
      </c>
      <c r="P148" s="4">
        <v>75.495000000000005</v>
      </c>
      <c r="Q148" s="4">
        <v>7.9020000000000001</v>
      </c>
      <c r="R148" s="4">
        <v>23.672000000000001</v>
      </c>
      <c r="S148" s="4">
        <v>1.4</v>
      </c>
      <c r="T148" s="4">
        <f t="shared" si="137"/>
        <v>8.9871204677159202</v>
      </c>
      <c r="U148" s="4">
        <f t="shared" si="138"/>
        <v>2.0959971404847391</v>
      </c>
      <c r="V148" s="4">
        <f t="shared" si="139"/>
        <v>3.5380589877026156</v>
      </c>
      <c r="W148" s="4">
        <f t="shared" si="140"/>
        <v>9.3193735850289201</v>
      </c>
      <c r="X148" s="4">
        <f t="shared" si="141"/>
        <v>2.077065141128815</v>
      </c>
      <c r="Y148" s="4">
        <f t="shared" si="142"/>
        <v>3.69132503011335</v>
      </c>
      <c r="Z148" s="4">
        <f t="shared" si="143"/>
        <v>2.4645531843645325</v>
      </c>
      <c r="AA148" s="4">
        <f t="shared" si="144"/>
        <v>2.3677863766924512</v>
      </c>
      <c r="AB148" s="4">
        <f t="shared" si="145"/>
        <v>7.3501214639999993E-2</v>
      </c>
      <c r="AD148" s="4">
        <f t="shared" si="146"/>
        <v>35.962982452258203</v>
      </c>
      <c r="AE148" s="4">
        <f t="shared" si="147"/>
        <v>73.074547455524367</v>
      </c>
      <c r="AF148" s="4">
        <f t="shared" si="133"/>
        <v>-13.479560903027043</v>
      </c>
      <c r="AG148" s="4">
        <f t="shared" si="134"/>
        <v>97.966598137300082</v>
      </c>
    </row>
    <row r="149" spans="1:33" x14ac:dyDescent="0.3">
      <c r="A149">
        <v>10</v>
      </c>
      <c r="B149" t="s">
        <v>13</v>
      </c>
      <c r="C149">
        <v>16.3</v>
      </c>
      <c r="D149">
        <v>24.1</v>
      </c>
      <c r="E149">
        <v>11.75</v>
      </c>
      <c r="F149">
        <f t="shared" si="135"/>
        <v>12.350000000000001</v>
      </c>
      <c r="G149">
        <v>3339</v>
      </c>
      <c r="H149">
        <v>3.04</v>
      </c>
      <c r="I149">
        <v>2.71</v>
      </c>
      <c r="J149" s="4">
        <f t="shared" si="136"/>
        <v>2.875</v>
      </c>
      <c r="K149" s="4">
        <v>28.568000000000001</v>
      </c>
      <c r="L149" s="4">
        <v>20.71</v>
      </c>
      <c r="M149" s="4">
        <v>72.117999999999995</v>
      </c>
      <c r="N149" s="4">
        <v>29.617000000000001</v>
      </c>
      <c r="O149" s="4">
        <v>20.504999999999999</v>
      </c>
      <c r="P149" s="4">
        <v>75.495000000000005</v>
      </c>
      <c r="Q149" s="4">
        <v>7.7869999999999999</v>
      </c>
      <c r="R149" s="4">
        <v>23.759</v>
      </c>
      <c r="S149" s="4">
        <v>1.0609999999999999</v>
      </c>
      <c r="T149" s="4">
        <f t="shared" si="137"/>
        <v>8.9871204677159202</v>
      </c>
      <c r="U149" s="4">
        <f t="shared" si="138"/>
        <v>2.0959971404847391</v>
      </c>
      <c r="V149" s="4">
        <f t="shared" si="139"/>
        <v>3.5380589877026156</v>
      </c>
      <c r="W149" s="4">
        <f t="shared" si="140"/>
        <v>9.3193735850289201</v>
      </c>
      <c r="X149" s="4">
        <f t="shared" si="141"/>
        <v>2.077065141128815</v>
      </c>
      <c r="Y149" s="4">
        <f t="shared" si="142"/>
        <v>3.69132503011335</v>
      </c>
      <c r="Z149" s="4">
        <f t="shared" si="143"/>
        <v>2.4284473154144237</v>
      </c>
      <c r="AA149" s="4">
        <f t="shared" si="144"/>
        <v>2.3757223319633836</v>
      </c>
      <c r="AB149" s="4">
        <f t="shared" si="145"/>
        <v>5.5720924661813991E-2</v>
      </c>
      <c r="AD149" s="4">
        <f t="shared" si="146"/>
        <v>37.146467673836163</v>
      </c>
      <c r="AE149" s="4">
        <f t="shared" si="147"/>
        <v>73.469007135745827</v>
      </c>
      <c r="AF149" s="4">
        <f t="shared" si="133"/>
        <v>-13.859902950923054</v>
      </c>
      <c r="AG149" s="4">
        <f t="shared" si="134"/>
        <v>98.458487624270717</v>
      </c>
    </row>
    <row r="150" spans="1:33" x14ac:dyDescent="0.3">
      <c r="A150">
        <v>10</v>
      </c>
      <c r="B150" t="s">
        <v>14</v>
      </c>
      <c r="C150">
        <v>17</v>
      </c>
      <c r="D150">
        <v>25.21</v>
      </c>
      <c r="E150">
        <v>11.75</v>
      </c>
      <c r="F150">
        <f t="shared" si="135"/>
        <v>13.46</v>
      </c>
      <c r="G150">
        <v>3339</v>
      </c>
      <c r="H150">
        <v>3.04</v>
      </c>
      <c r="I150">
        <v>2.71</v>
      </c>
      <c r="J150" s="4">
        <f t="shared" si="136"/>
        <v>2.875</v>
      </c>
      <c r="K150" s="4">
        <v>28.568000000000001</v>
      </c>
      <c r="L150" s="4">
        <v>20.71</v>
      </c>
      <c r="M150" s="4">
        <v>72.117999999999995</v>
      </c>
      <c r="N150" s="4">
        <v>29.617000000000001</v>
      </c>
      <c r="O150" s="4">
        <v>20.504999999999999</v>
      </c>
      <c r="P150" s="4">
        <v>75.495000000000005</v>
      </c>
      <c r="Q150" s="4">
        <v>7.9809999999999999</v>
      </c>
      <c r="R150" s="4">
        <v>24.613</v>
      </c>
      <c r="S150" s="4">
        <v>0.97899999999999998</v>
      </c>
      <c r="T150" s="4">
        <f t="shared" si="137"/>
        <v>8.9871204677159202</v>
      </c>
      <c r="U150" s="4">
        <f t="shared" si="138"/>
        <v>2.0959971404847391</v>
      </c>
      <c r="V150" s="4">
        <f t="shared" si="139"/>
        <v>3.5380589877026156</v>
      </c>
      <c r="W150" s="4">
        <f t="shared" si="140"/>
        <v>9.3193735850289201</v>
      </c>
      <c r="X150" s="4">
        <f t="shared" si="141"/>
        <v>2.077065141128815</v>
      </c>
      <c r="Y150" s="4">
        <f t="shared" si="142"/>
        <v>3.69132503011335</v>
      </c>
      <c r="Z150" s="4">
        <f t="shared" si="143"/>
        <v>2.4893583896824092</v>
      </c>
      <c r="AA150" s="4">
        <f t="shared" si="144"/>
        <v>2.4534883786652255</v>
      </c>
      <c r="AB150" s="4">
        <f t="shared" si="145"/>
        <v>5.1418407510294001E-2</v>
      </c>
      <c r="AD150" s="4">
        <f t="shared" si="146"/>
        <v>38.818102951675669</v>
      </c>
      <c r="AE150" s="4">
        <f t="shared" si="147"/>
        <v>72.8035484838326</v>
      </c>
      <c r="AF150" s="4">
        <f t="shared" si="133"/>
        <v>-17.586952367102526</v>
      </c>
      <c r="AG150" s="4">
        <f t="shared" si="134"/>
        <v>98.577516220370114</v>
      </c>
    </row>
    <row r="151" spans="1:33" x14ac:dyDescent="0.3">
      <c r="A151">
        <v>11</v>
      </c>
      <c r="B151" t="s">
        <v>11</v>
      </c>
      <c r="C151">
        <v>16.899999999999999</v>
      </c>
      <c r="D151">
        <v>23.82</v>
      </c>
      <c r="E151">
        <v>11.78</v>
      </c>
      <c r="F151">
        <f>D151-E151</f>
        <v>12.040000000000001</v>
      </c>
      <c r="G151">
        <v>3339</v>
      </c>
      <c r="H151">
        <v>3.04</v>
      </c>
      <c r="I151">
        <v>2.71</v>
      </c>
      <c r="J151" s="4">
        <f t="shared" si="136"/>
        <v>2.875</v>
      </c>
      <c r="K151" s="4">
        <v>28.568000000000001</v>
      </c>
      <c r="L151" s="4">
        <v>20.71</v>
      </c>
      <c r="M151" s="4">
        <v>72.117999999999995</v>
      </c>
      <c r="N151" s="4">
        <v>29.617000000000001</v>
      </c>
      <c r="O151" s="4">
        <v>20.504999999999999</v>
      </c>
      <c r="P151" s="4">
        <v>75.495000000000005</v>
      </c>
      <c r="Q151" s="4">
        <v>8.8450000000000006</v>
      </c>
      <c r="R151" s="4">
        <v>27.347999999999999</v>
      </c>
      <c r="S151" s="4">
        <v>1.2290000000000001</v>
      </c>
      <c r="T151" s="4">
        <f t="shared" si="137"/>
        <v>8.9871204677159202</v>
      </c>
      <c r="U151" s="4">
        <f t="shared" si="138"/>
        <v>2.0959971404847391</v>
      </c>
      <c r="V151" s="4">
        <f t="shared" si="139"/>
        <v>3.5380589877026156</v>
      </c>
      <c r="W151" s="4">
        <f t="shared" si="140"/>
        <v>9.3193735850289201</v>
      </c>
      <c r="X151" s="4">
        <f t="shared" si="141"/>
        <v>2.077065141128815</v>
      </c>
      <c r="Y151" s="4">
        <f t="shared" si="142"/>
        <v>3.69132503011335</v>
      </c>
      <c r="Z151" s="4">
        <f t="shared" si="143"/>
        <v>2.7607497650905422</v>
      </c>
      <c r="AA151" s="4">
        <f t="shared" si="144"/>
        <v>2.7009878534214726</v>
      </c>
      <c r="AB151" s="4">
        <f t="shared" si="145"/>
        <v>6.4533793878293999E-2</v>
      </c>
      <c r="AD151" s="4">
        <f t="shared" si="146"/>
        <v>34.928340435166113</v>
      </c>
      <c r="AE151" s="4">
        <f t="shared" si="147"/>
        <v>69.838574692278655</v>
      </c>
      <c r="AF151" s="4">
        <f t="shared" si="133"/>
        <v>-29.448719963849214</v>
      </c>
      <c r="AG151" s="4">
        <f t="shared" si="134"/>
        <v>98.214680705319907</v>
      </c>
    </row>
    <row r="152" spans="1:33" x14ac:dyDescent="0.3">
      <c r="A152">
        <v>11</v>
      </c>
      <c r="B152" t="s">
        <v>12</v>
      </c>
      <c r="C152">
        <v>17.100000000000001</v>
      </c>
      <c r="D152">
        <v>22.98</v>
      </c>
      <c r="E152">
        <v>11.77</v>
      </c>
      <c r="F152">
        <f t="shared" ref="F152:F154" si="148">D152-E152</f>
        <v>11.21</v>
      </c>
      <c r="G152">
        <v>3339</v>
      </c>
      <c r="H152">
        <v>3.04</v>
      </c>
      <c r="I152">
        <v>2.71</v>
      </c>
      <c r="J152" s="4">
        <f t="shared" si="136"/>
        <v>2.875</v>
      </c>
      <c r="K152" s="4">
        <v>28.568000000000001</v>
      </c>
      <c r="L152" s="4">
        <v>20.71</v>
      </c>
      <c r="M152" s="4">
        <v>72.117999999999995</v>
      </c>
      <c r="N152" s="4">
        <v>29.617000000000001</v>
      </c>
      <c r="O152" s="4">
        <v>20.504999999999999</v>
      </c>
      <c r="P152" s="4">
        <v>75.495000000000005</v>
      </c>
      <c r="Q152" s="4">
        <v>8.9819999999999993</v>
      </c>
      <c r="R152" s="4">
        <v>27.010999999999999</v>
      </c>
      <c r="S152" s="4">
        <v>1.7450000000000001</v>
      </c>
      <c r="T152" s="4">
        <f t="shared" si="137"/>
        <v>8.9871204677159202</v>
      </c>
      <c r="U152" s="4">
        <f t="shared" si="138"/>
        <v>2.0959971404847391</v>
      </c>
      <c r="V152" s="4">
        <f t="shared" si="139"/>
        <v>3.5380589877026156</v>
      </c>
      <c r="W152" s="4">
        <f t="shared" si="140"/>
        <v>9.3193735850289201</v>
      </c>
      <c r="X152" s="4">
        <f t="shared" si="141"/>
        <v>2.077065141128815</v>
      </c>
      <c r="Y152" s="4">
        <f t="shared" si="142"/>
        <v>3.69132503011335</v>
      </c>
      <c r="Z152" s="4">
        <f t="shared" si="143"/>
        <v>2.8037996764775501</v>
      </c>
      <c r="AA152" s="4">
        <f t="shared" si="144"/>
        <v>2.6706135997507232</v>
      </c>
      <c r="AB152" s="4">
        <f t="shared" si="145"/>
        <v>9.1584715813350009E-2</v>
      </c>
      <c r="AD152" s="4">
        <f t="shared" si="146"/>
        <v>32.140133119143712</v>
      </c>
      <c r="AE152" s="4">
        <f t="shared" si="147"/>
        <v>69.368250759547763</v>
      </c>
      <c r="AF152" s="4">
        <f t="shared" si="133"/>
        <v>-27.992990256455297</v>
      </c>
      <c r="AG152" s="4">
        <f t="shared" si="134"/>
        <v>97.466320350733881</v>
      </c>
    </row>
    <row r="153" spans="1:33" x14ac:dyDescent="0.3">
      <c r="A153">
        <v>11</v>
      </c>
      <c r="B153" t="s">
        <v>13</v>
      </c>
      <c r="C153">
        <v>17.2</v>
      </c>
      <c r="D153">
        <v>21.92</v>
      </c>
      <c r="E153">
        <v>11.8</v>
      </c>
      <c r="F153">
        <f t="shared" si="148"/>
        <v>10.120000000000001</v>
      </c>
      <c r="G153">
        <v>3339</v>
      </c>
      <c r="H153">
        <v>3.04</v>
      </c>
      <c r="I153">
        <v>2.71</v>
      </c>
      <c r="J153" s="4">
        <f t="shared" si="136"/>
        <v>2.875</v>
      </c>
      <c r="K153" s="4">
        <v>28.568000000000001</v>
      </c>
      <c r="L153" s="4">
        <v>20.71</v>
      </c>
      <c r="M153" s="4">
        <v>72.117999999999995</v>
      </c>
      <c r="N153" s="4">
        <v>29.617000000000001</v>
      </c>
      <c r="O153" s="4">
        <v>20.504999999999999</v>
      </c>
      <c r="P153" s="4">
        <v>75.495000000000005</v>
      </c>
      <c r="Q153" s="4">
        <v>8.9580000000000002</v>
      </c>
      <c r="R153" s="4">
        <v>27.655999999999999</v>
      </c>
      <c r="S153" s="4">
        <v>1.319</v>
      </c>
      <c r="T153" s="4">
        <f t="shared" si="137"/>
        <v>8.9871204677159202</v>
      </c>
      <c r="U153" s="4">
        <f t="shared" si="138"/>
        <v>2.0959971404847391</v>
      </c>
      <c r="V153" s="4">
        <f t="shared" si="139"/>
        <v>3.5380589877026156</v>
      </c>
      <c r="W153" s="4">
        <f t="shared" si="140"/>
        <v>9.3193735850289201</v>
      </c>
      <c r="X153" s="4">
        <f t="shared" si="141"/>
        <v>2.077065141128815</v>
      </c>
      <c r="Y153" s="4">
        <f t="shared" si="142"/>
        <v>3.69132503011335</v>
      </c>
      <c r="Z153" s="4">
        <f t="shared" si="143"/>
        <v>2.7962577664005916</v>
      </c>
      <c r="AA153" s="4">
        <f t="shared" si="144"/>
        <v>2.7287195274636096</v>
      </c>
      <c r="AB153" s="4">
        <f t="shared" si="145"/>
        <v>6.9253843791173997E-2</v>
      </c>
      <c r="AD153" s="4">
        <f t="shared" si="146"/>
        <v>28.846307888171165</v>
      </c>
      <c r="AE153" s="4">
        <f t="shared" si="147"/>
        <v>69.450646766726749</v>
      </c>
      <c r="AF153" s="4">
        <f t="shared" si="133"/>
        <v>-30.777800249294373</v>
      </c>
      <c r="AG153" s="4">
        <f t="shared" si="134"/>
        <v>98.084101117868244</v>
      </c>
    </row>
    <row r="154" spans="1:33" x14ac:dyDescent="0.3">
      <c r="A154">
        <v>11</v>
      </c>
      <c r="B154" t="s">
        <v>14</v>
      </c>
      <c r="C154">
        <v>16.7</v>
      </c>
      <c r="D154">
        <v>21.05</v>
      </c>
      <c r="E154">
        <v>11.75</v>
      </c>
      <c r="F154">
        <f t="shared" si="148"/>
        <v>9.3000000000000007</v>
      </c>
      <c r="G154">
        <v>3339</v>
      </c>
      <c r="H154">
        <v>3.04</v>
      </c>
      <c r="I154">
        <v>2.71</v>
      </c>
      <c r="J154" s="4">
        <f t="shared" si="136"/>
        <v>2.875</v>
      </c>
      <c r="K154" s="4">
        <v>28.568000000000001</v>
      </c>
      <c r="L154" s="4">
        <v>20.71</v>
      </c>
      <c r="M154" s="4">
        <v>72.117999999999995</v>
      </c>
      <c r="N154" s="4">
        <v>29.617000000000001</v>
      </c>
      <c r="O154" s="4">
        <v>20.504999999999999</v>
      </c>
      <c r="P154" s="4">
        <v>75.495000000000005</v>
      </c>
      <c r="Q154" s="4">
        <v>9.1039999999999992</v>
      </c>
      <c r="R154" s="4">
        <v>28.599</v>
      </c>
      <c r="S154" s="4">
        <v>1.111</v>
      </c>
      <c r="T154" s="4">
        <f t="shared" si="137"/>
        <v>8.9871204677159202</v>
      </c>
      <c r="U154" s="4">
        <f t="shared" si="138"/>
        <v>2.0959971404847391</v>
      </c>
      <c r="V154" s="4">
        <f t="shared" si="139"/>
        <v>3.5380589877026156</v>
      </c>
      <c r="W154" s="4">
        <f t="shared" si="140"/>
        <v>9.3193735850289201</v>
      </c>
      <c r="X154" s="4">
        <f t="shared" si="141"/>
        <v>2.077065141128815</v>
      </c>
      <c r="Y154" s="4">
        <f t="shared" si="142"/>
        <v>3.69132503011335</v>
      </c>
      <c r="Z154" s="4">
        <f t="shared" si="143"/>
        <v>2.8421397995337374</v>
      </c>
      <c r="AA154" s="4">
        <f t="shared" si="144"/>
        <v>2.8134579323502047</v>
      </c>
      <c r="AB154" s="4">
        <f t="shared" si="145"/>
        <v>5.8344089534213994E-2</v>
      </c>
      <c r="AD154" s="4">
        <f t="shared" si="146"/>
        <v>27.302640232135683</v>
      </c>
      <c r="AE154" s="4">
        <f t="shared" si="147"/>
        <v>68.949381663742514</v>
      </c>
      <c r="AF154" s="4">
        <f t="shared" si="133"/>
        <v>-34.839009939835108</v>
      </c>
      <c r="AG154" s="4">
        <f t="shared" si="134"/>
        <v>98.38591809785089</v>
      </c>
    </row>
    <row r="156" spans="1:33" x14ac:dyDescent="0.3">
      <c r="B156" s="7" t="s">
        <v>55</v>
      </c>
      <c r="C156" s="7"/>
      <c r="D156" s="7"/>
      <c r="E156" s="7" t="s">
        <v>44</v>
      </c>
      <c r="F156" s="7"/>
      <c r="G156" s="7"/>
    </row>
    <row r="157" spans="1:33" x14ac:dyDescent="0.3">
      <c r="A157" t="s">
        <v>1</v>
      </c>
      <c r="B157" t="s">
        <v>46</v>
      </c>
      <c r="C157" t="s">
        <v>48</v>
      </c>
      <c r="D157" t="s">
        <v>57</v>
      </c>
      <c r="E157" t="s">
        <v>46</v>
      </c>
      <c r="F157" t="s">
        <v>48</v>
      </c>
      <c r="G157" t="s">
        <v>57</v>
      </c>
    </row>
    <row r="158" spans="1:33" x14ac:dyDescent="0.3">
      <c r="A158">
        <v>8</v>
      </c>
      <c r="B158" s="4">
        <f>AVERAGE(AE139:AE142)</f>
        <v>71.946622181118215</v>
      </c>
      <c r="C158" s="4">
        <f>AVERAGE(AF139:AF142)</f>
        <v>-19.136644738327412</v>
      </c>
      <c r="D158" s="4">
        <f>AVERAGE(AG139:AG142)</f>
        <v>98.186926690160846</v>
      </c>
      <c r="E158" s="4">
        <f>_xlfn.CONFIDENCE.T(0.05,_xlfn.STDEV.S(AE139:AE142),4)</f>
        <v>1.4550491928462503</v>
      </c>
      <c r="F158" s="4">
        <f>_xlfn.CONFIDENCE.T(0.05,_xlfn.STDEV.S(AF139:AF142),4)</f>
        <v>7.1157901797208876</v>
      </c>
      <c r="G158" s="4">
        <f>_xlfn.CONFIDENCE.T(0.05,_xlfn.STDEV.S(AG139:AG142),4)</f>
        <v>0.96733497208531305</v>
      </c>
    </row>
    <row r="159" spans="1:33" x14ac:dyDescent="0.3">
      <c r="A159">
        <v>9</v>
      </c>
      <c r="B159" s="4">
        <f>AVERAGE(AE143:AE146)</f>
        <v>72.684315311605488</v>
      </c>
      <c r="C159" s="4">
        <f>AVERAGE(AF143:AF146)</f>
        <v>-17.15219895875617</v>
      </c>
      <c r="D159" s="4">
        <f>AVERAGE(AG143:AG146)</f>
        <v>98.407698586811222</v>
      </c>
      <c r="E159" s="4">
        <f>_xlfn.CONFIDENCE.T(0.05,_xlfn.STDEV.S(AE143:AE146),4)</f>
        <v>0.78380249408900227</v>
      </c>
      <c r="F159" s="4">
        <f>_xlfn.CONFIDENCE.T(0.05,_xlfn.STDEV.S(AF143:AF146),4)</f>
        <v>3.0094705317963664</v>
      </c>
      <c r="G159" s="4">
        <f>_xlfn.CONFIDENCE.T(0.05,_xlfn.STDEV.S(AG143:AG146),4)</f>
        <v>0.2336835511842936</v>
      </c>
    </row>
    <row r="160" spans="1:33" x14ac:dyDescent="0.3">
      <c r="A160">
        <v>10</v>
      </c>
      <c r="B160" s="4">
        <f>AVERAGE(AE147:AE150)</f>
        <v>73.240041011574846</v>
      </c>
      <c r="C160" s="4">
        <f>AVERAGE(AF147:AF150)</f>
        <v>-14.924878787675183</v>
      </c>
      <c r="D160" s="4">
        <f>AVERAGE(AG147:AG150)</f>
        <v>98.439673761098064</v>
      </c>
      <c r="E160" s="4">
        <f>_xlfn.CONFIDENCE.T(0.05,_xlfn.STDEV.S(AE147:AE150),4)</f>
        <v>0.58787977168174532</v>
      </c>
      <c r="F160" s="4">
        <f>_xlfn.CONFIDENCE.T(0.05,_xlfn.STDEV.S(AF147:AF150),4)</f>
        <v>2.953107573202749</v>
      </c>
      <c r="G160" s="4">
        <f>_xlfn.CONFIDENCE.T(0.05,_xlfn.STDEV.S(AG147:AG150),4)</f>
        <v>0.53826026983335673</v>
      </c>
    </row>
    <row r="161" spans="1:33" x14ac:dyDescent="0.3">
      <c r="A161">
        <v>11</v>
      </c>
      <c r="B161" s="4">
        <f>AVERAGE(AE151:AE154)</f>
        <v>69.401713470573924</v>
      </c>
      <c r="C161" s="4">
        <f>AVERAGE(AF151:AF154)</f>
        <v>-30.764630102358499</v>
      </c>
      <c r="D161" s="4">
        <f>AVERAGE(AG151:AG154)</f>
        <v>98.037755067943237</v>
      </c>
      <c r="E161" s="4">
        <f>_xlfn.CONFIDENCE.T(0.05,_xlfn.STDEV.S(AE151:AE154),4)</f>
        <v>0.58028108063809092</v>
      </c>
      <c r="F161" s="4">
        <f>_xlfn.CONFIDENCE.T(0.05,_xlfn.STDEV.S(AF151:AF154),4)</f>
        <v>4.6857267981203048</v>
      </c>
      <c r="G161" s="4">
        <f>_xlfn.CONFIDENCE.T(0.05,_xlfn.STDEV.S(AG151:AG154),4)</f>
        <v>0.63728819607002973</v>
      </c>
    </row>
    <row r="163" spans="1:33" x14ac:dyDescent="0.3">
      <c r="K163" s="7" t="s">
        <v>49</v>
      </c>
      <c r="L163" s="7"/>
      <c r="M163" s="7"/>
      <c r="N163" s="7" t="s">
        <v>50</v>
      </c>
      <c r="O163" s="7"/>
      <c r="P163" s="7"/>
      <c r="Q163" s="7" t="s">
        <v>51</v>
      </c>
      <c r="R163" s="7"/>
      <c r="S163" s="7"/>
      <c r="T163" s="7" t="s">
        <v>52</v>
      </c>
      <c r="U163" s="7"/>
      <c r="V163" s="7"/>
      <c r="W163" s="7" t="s">
        <v>53</v>
      </c>
      <c r="X163" s="7"/>
      <c r="Y163" s="7"/>
      <c r="Z163" s="7" t="s">
        <v>54</v>
      </c>
      <c r="AA163" s="7"/>
      <c r="AB163" s="7"/>
      <c r="AE163" s="7" t="s">
        <v>34</v>
      </c>
      <c r="AF163" s="7"/>
      <c r="AG163" s="7"/>
    </row>
    <row r="164" spans="1:33" x14ac:dyDescent="0.3">
      <c r="A164" t="s">
        <v>1</v>
      </c>
      <c r="B164" t="s">
        <v>2</v>
      </c>
      <c r="C164" t="s">
        <v>3</v>
      </c>
      <c r="D164" t="s">
        <v>6</v>
      </c>
      <c r="E164" t="s">
        <v>5</v>
      </c>
      <c r="F164" t="s">
        <v>4</v>
      </c>
      <c r="G164" t="s">
        <v>7</v>
      </c>
      <c r="H164" t="s">
        <v>10</v>
      </c>
      <c r="I164" t="s">
        <v>9</v>
      </c>
      <c r="J164" t="s">
        <v>8</v>
      </c>
      <c r="K164" t="s">
        <v>46</v>
      </c>
      <c r="L164" t="s">
        <v>48</v>
      </c>
      <c r="M164" t="s">
        <v>57</v>
      </c>
      <c r="N164" t="s">
        <v>46</v>
      </c>
      <c r="O164" t="s">
        <v>48</v>
      </c>
      <c r="P164" t="s">
        <v>57</v>
      </c>
      <c r="Q164" t="s">
        <v>46</v>
      </c>
      <c r="R164" t="s">
        <v>48</v>
      </c>
      <c r="S164" t="s">
        <v>57</v>
      </c>
      <c r="T164" t="s">
        <v>46</v>
      </c>
      <c r="U164" t="s">
        <v>48</v>
      </c>
      <c r="V164" t="s">
        <v>57</v>
      </c>
      <c r="W164" t="s">
        <v>46</v>
      </c>
      <c r="X164" t="s">
        <v>48</v>
      </c>
      <c r="Y164" t="s">
        <v>57</v>
      </c>
      <c r="Z164" t="s">
        <v>46</v>
      </c>
      <c r="AA164" t="s">
        <v>48</v>
      </c>
      <c r="AB164" t="s">
        <v>57</v>
      </c>
      <c r="AD164" t="s">
        <v>23</v>
      </c>
      <c r="AE164" t="s">
        <v>46</v>
      </c>
      <c r="AF164" t="s">
        <v>48</v>
      </c>
      <c r="AG164" t="s">
        <v>57</v>
      </c>
    </row>
    <row r="165" spans="1:33" x14ac:dyDescent="0.3">
      <c r="A165">
        <v>8</v>
      </c>
      <c r="B165" t="s">
        <v>11</v>
      </c>
      <c r="C165">
        <v>16.600000000000001</v>
      </c>
      <c r="D165">
        <v>12.35</v>
      </c>
      <c r="E165">
        <v>26.7</v>
      </c>
      <c r="F165">
        <f>D165-E165</f>
        <v>-14.35</v>
      </c>
      <c r="G165">
        <v>3847</v>
      </c>
      <c r="H165">
        <v>3.02</v>
      </c>
      <c r="I165">
        <v>2.69</v>
      </c>
      <c r="J165" s="4">
        <f>(H165+I165)/2</f>
        <v>2.855</v>
      </c>
      <c r="K165" s="4">
        <v>24.683</v>
      </c>
      <c r="L165" s="4">
        <v>31.497</v>
      </c>
      <c r="M165" s="4">
        <v>47.436</v>
      </c>
      <c r="N165" s="4">
        <v>25.559000000000001</v>
      </c>
      <c r="O165" s="4">
        <v>31.459</v>
      </c>
      <c r="P165" s="4">
        <v>50.774999999999999</v>
      </c>
      <c r="Q165" s="4">
        <v>9.4420000000000002</v>
      </c>
      <c r="R165" s="4">
        <v>30.428000000000001</v>
      </c>
      <c r="S165" s="4">
        <v>0.498</v>
      </c>
      <c r="T165" s="4">
        <f>0.3076*K165^1.0067</f>
        <v>7.7573491776938246</v>
      </c>
      <c r="U165" s="4">
        <f>0.1321*L165^0.9121</f>
        <v>3.0723744597159741</v>
      </c>
      <c r="V165" s="4">
        <f>-0.000048666*M165^2+0.052569*M165</f>
        <v>2.3841561114440641</v>
      </c>
      <c r="W165" s="4">
        <f>0.3076*N165^1.0067</f>
        <v>8.0345347408293026</v>
      </c>
      <c r="X165" s="4">
        <f>0.1321*O165^0.9121</f>
        <v>3.0689933906238482</v>
      </c>
      <c r="Y165" s="4">
        <f>-0.000048666*P165^2+0.052569*P165</f>
        <v>2.5437251299837498</v>
      </c>
      <c r="Z165" s="4">
        <f>0.3076*Q165^1.0067</f>
        <v>2.9483786384732356</v>
      </c>
      <c r="AA165" s="4">
        <f>0.1321*R165^0.9121</f>
        <v>2.977121044611549</v>
      </c>
      <c r="AB165" s="4">
        <f>-0.000048666*S165^2+0.052569*S165</f>
        <v>2.6167292637335998E-2</v>
      </c>
      <c r="AD165" s="4">
        <f>F165/1000/PI()/0.0007/C165*100/G165*60*60</f>
        <v>-36.785461994111749</v>
      </c>
      <c r="AE165" s="4">
        <f>(1-2*Z165/(T165+W165))*100</f>
        <v>62.659570527681907</v>
      </c>
      <c r="AF165" s="4">
        <f t="shared" ref="AF165:AF180" si="149">(1-2*AA165/(U165+X165))*100</f>
        <v>3.0469720374487919</v>
      </c>
      <c r="AG165" s="4">
        <f t="shared" ref="AG165:AG180" si="150">(1-2*AB165/(V165+Y165))*100</f>
        <v>98.937990127791537</v>
      </c>
    </row>
    <row r="166" spans="1:33" x14ac:dyDescent="0.3">
      <c r="A166">
        <v>8</v>
      </c>
      <c r="B166" t="s">
        <v>12</v>
      </c>
      <c r="C166">
        <v>16.100000000000001</v>
      </c>
      <c r="D166">
        <v>11.75</v>
      </c>
      <c r="E166">
        <v>27.63</v>
      </c>
      <c r="F166">
        <f t="shared" ref="F166:F176" si="151">D166-E166</f>
        <v>-15.879999999999999</v>
      </c>
      <c r="G166">
        <v>3847</v>
      </c>
      <c r="H166">
        <v>3.02</v>
      </c>
      <c r="I166">
        <v>2.69</v>
      </c>
      <c r="J166" s="4">
        <f t="shared" ref="J166:J180" si="152">(H166+I166)/2</f>
        <v>2.855</v>
      </c>
      <c r="K166" s="4">
        <v>24.683</v>
      </c>
      <c r="L166" s="4">
        <v>31.497</v>
      </c>
      <c r="M166" s="4">
        <v>47.436</v>
      </c>
      <c r="N166" s="4">
        <v>25.559000000000001</v>
      </c>
      <c r="O166" s="4">
        <v>31.459</v>
      </c>
      <c r="P166" s="4">
        <v>50.774999999999999</v>
      </c>
      <c r="Q166" s="4">
        <v>10.23</v>
      </c>
      <c r="R166" s="4">
        <v>33.088999999999999</v>
      </c>
      <c r="S166" s="4">
        <v>0.54600000000000004</v>
      </c>
      <c r="T166" s="4">
        <f t="shared" ref="T166:T180" si="153">0.3076*K166^1.0067</f>
        <v>7.7573491776938246</v>
      </c>
      <c r="U166" s="4">
        <f t="shared" ref="U166:U180" si="154">0.1321*L166^0.9121</f>
        <v>3.0723744597159741</v>
      </c>
      <c r="V166" s="4">
        <f t="shared" ref="V166:V180" si="155">-0.000048666*M166^2+0.052569*M166</f>
        <v>2.3841561114440641</v>
      </c>
      <c r="W166" s="4">
        <f t="shared" ref="W166:W180" si="156">0.3076*N166^1.0067</f>
        <v>8.0345347408293026</v>
      </c>
      <c r="X166" s="4">
        <f t="shared" ref="X166:X180" si="157">0.1321*O166^0.9121</f>
        <v>3.0689933906238482</v>
      </c>
      <c r="Y166" s="4">
        <f t="shared" ref="Y166:Y180" si="158">-0.000048666*P166^2+0.052569*P166</f>
        <v>2.5437251299837498</v>
      </c>
      <c r="Z166" s="4">
        <f t="shared" ref="Z166:Z180" si="159">0.3076*Q166^1.0067</f>
        <v>3.196157200387137</v>
      </c>
      <c r="AA166" s="4">
        <f t="shared" ref="AA166:AA180" si="160">0.1321*R166^0.9121</f>
        <v>3.2137069187758951</v>
      </c>
      <c r="AB166" s="4">
        <f t="shared" ref="AB166:AB180" si="161">-0.000048666*S166^2+0.052569*S166</f>
        <v>2.8688165886743999E-2</v>
      </c>
      <c r="AD166" s="4">
        <f t="shared" ref="AD166:AD180" si="162">F166/1000/PI()/0.0007/C166*100/G166*60*60</f>
        <v>-41.971744823701208</v>
      </c>
      <c r="AE166" s="4">
        <f t="shared" ref="AE166:AE180" si="163">(1-2*Z166/(T166+W166))*100</f>
        <v>59.521521094285688</v>
      </c>
      <c r="AF166" s="4">
        <f t="shared" si="149"/>
        <v>-4.6576918071458584</v>
      </c>
      <c r="AG166" s="4">
        <f t="shared" si="150"/>
        <v>98.835679494644964</v>
      </c>
    </row>
    <row r="167" spans="1:33" x14ac:dyDescent="0.3">
      <c r="A167">
        <v>8</v>
      </c>
      <c r="B167" t="s">
        <v>13</v>
      </c>
      <c r="C167">
        <v>17.3</v>
      </c>
      <c r="D167">
        <v>11.76</v>
      </c>
      <c r="E167">
        <v>27.81</v>
      </c>
      <c r="F167">
        <f t="shared" si="151"/>
        <v>-16.049999999999997</v>
      </c>
      <c r="G167">
        <v>3847</v>
      </c>
      <c r="H167">
        <v>3.02</v>
      </c>
      <c r="I167">
        <v>2.69</v>
      </c>
      <c r="J167" s="4">
        <f t="shared" si="152"/>
        <v>2.855</v>
      </c>
      <c r="K167" s="4">
        <v>24.683</v>
      </c>
      <c r="L167" s="4">
        <v>31.497</v>
      </c>
      <c r="M167" s="4">
        <v>47.436</v>
      </c>
      <c r="N167" s="4">
        <v>25.559000000000001</v>
      </c>
      <c r="O167" s="4">
        <v>31.459</v>
      </c>
      <c r="P167" s="4">
        <v>50.774999999999999</v>
      </c>
      <c r="Q167" s="4">
        <v>9.923</v>
      </c>
      <c r="R167" s="4">
        <v>31.788</v>
      </c>
      <c r="S167" s="4">
        <v>0.69199999999999995</v>
      </c>
      <c r="T167" s="4">
        <f t="shared" si="153"/>
        <v>7.7573491776938246</v>
      </c>
      <c r="U167" s="4">
        <f t="shared" si="154"/>
        <v>3.0723744597159741</v>
      </c>
      <c r="V167" s="4">
        <f t="shared" si="155"/>
        <v>2.3841561114440641</v>
      </c>
      <c r="W167" s="4">
        <f t="shared" si="156"/>
        <v>8.0345347408293026</v>
      </c>
      <c r="X167" s="4">
        <f t="shared" si="157"/>
        <v>3.0689933906238482</v>
      </c>
      <c r="Y167" s="4">
        <f t="shared" si="158"/>
        <v>2.5437251299837498</v>
      </c>
      <c r="Z167" s="4">
        <f t="shared" si="159"/>
        <v>3.0996084096906631</v>
      </c>
      <c r="AA167" s="4">
        <f t="shared" si="160"/>
        <v>3.0982544796401559</v>
      </c>
      <c r="AB167" s="4">
        <f t="shared" si="161"/>
        <v>3.6354443604575994E-2</v>
      </c>
      <c r="AD167" s="4">
        <f t="shared" si="162"/>
        <v>-39.478562925585351</v>
      </c>
      <c r="AE167" s="4">
        <f t="shared" si="163"/>
        <v>60.744285790310684</v>
      </c>
      <c r="AF167" s="4">
        <f t="shared" si="149"/>
        <v>-0.8978636402220852</v>
      </c>
      <c r="AG167" s="4">
        <f t="shared" si="150"/>
        <v>98.524540595704664</v>
      </c>
    </row>
    <row r="168" spans="1:33" x14ac:dyDescent="0.3">
      <c r="A168">
        <v>8</v>
      </c>
      <c r="B168" t="s">
        <v>14</v>
      </c>
      <c r="C168">
        <v>16.899999999999999</v>
      </c>
      <c r="D168">
        <v>11.71</v>
      </c>
      <c r="E168">
        <v>28.98</v>
      </c>
      <c r="F168">
        <f t="shared" si="151"/>
        <v>-17.27</v>
      </c>
      <c r="G168">
        <v>3847</v>
      </c>
      <c r="H168">
        <v>3.02</v>
      </c>
      <c r="I168">
        <v>2.69</v>
      </c>
      <c r="J168" s="4">
        <f t="shared" si="152"/>
        <v>2.855</v>
      </c>
      <c r="K168" s="4">
        <v>24.683</v>
      </c>
      <c r="L168" s="4">
        <v>31.497</v>
      </c>
      <c r="M168" s="4">
        <v>47.436</v>
      </c>
      <c r="N168" s="4">
        <v>25.559000000000001</v>
      </c>
      <c r="O168" s="4">
        <v>31.459</v>
      </c>
      <c r="P168" s="4">
        <v>50.774999999999999</v>
      </c>
      <c r="Q168" s="4">
        <v>9.8989999999999991</v>
      </c>
      <c r="R168" s="4">
        <v>31.27</v>
      </c>
      <c r="S168" s="4">
        <v>1.004</v>
      </c>
      <c r="T168" s="4">
        <f t="shared" si="153"/>
        <v>7.7573491776938246</v>
      </c>
      <c r="U168" s="4">
        <f t="shared" si="154"/>
        <v>3.0723744597159741</v>
      </c>
      <c r="V168" s="4">
        <f t="shared" si="155"/>
        <v>2.3841561114440641</v>
      </c>
      <c r="W168" s="4">
        <f t="shared" si="156"/>
        <v>8.0345347408293026</v>
      </c>
      <c r="X168" s="4">
        <f t="shared" si="157"/>
        <v>3.0689933906238482</v>
      </c>
      <c r="Y168" s="4">
        <f t="shared" si="158"/>
        <v>2.5437251299837498</v>
      </c>
      <c r="Z168" s="4">
        <f t="shared" si="159"/>
        <v>3.0920614569950615</v>
      </c>
      <c r="AA168" s="4">
        <f t="shared" si="160"/>
        <v>3.0521716780627406</v>
      </c>
      <c r="AB168" s="4">
        <f t="shared" si="161"/>
        <v>5.2730219893343998E-2</v>
      </c>
      <c r="AD168" s="4">
        <f t="shared" si="162"/>
        <v>-43.484855845601082</v>
      </c>
      <c r="AE168" s="4">
        <f t="shared" si="163"/>
        <v>60.839865934320592</v>
      </c>
      <c r="AF168" s="4">
        <f t="shared" si="149"/>
        <v>0.6028704861294476</v>
      </c>
      <c r="AG168" s="4">
        <f t="shared" si="150"/>
        <v>97.859923268846245</v>
      </c>
    </row>
    <row r="169" spans="1:33" x14ac:dyDescent="0.3">
      <c r="A169">
        <v>9</v>
      </c>
      <c r="B169" t="s">
        <v>11</v>
      </c>
      <c r="C169">
        <v>16.7</v>
      </c>
      <c r="D169">
        <v>11.65</v>
      </c>
      <c r="E169">
        <v>26.72</v>
      </c>
      <c r="F169">
        <f t="shared" si="151"/>
        <v>-15.069999999999999</v>
      </c>
      <c r="G169">
        <v>3847</v>
      </c>
      <c r="H169">
        <v>3.02</v>
      </c>
      <c r="I169">
        <v>2.69</v>
      </c>
      <c r="J169" s="4">
        <f t="shared" si="152"/>
        <v>2.855</v>
      </c>
      <c r="K169" s="4">
        <v>24.683</v>
      </c>
      <c r="L169" s="4">
        <v>31.497</v>
      </c>
      <c r="M169" s="4">
        <v>47.436</v>
      </c>
      <c r="N169" s="4">
        <v>25.559000000000001</v>
      </c>
      <c r="O169" s="4">
        <v>31.459</v>
      </c>
      <c r="P169" s="4">
        <v>50.774999999999999</v>
      </c>
      <c r="Q169" s="4">
        <v>9.7420000000000009</v>
      </c>
      <c r="R169" s="4">
        <v>31.288</v>
      </c>
      <c r="S169" s="4">
        <v>0.59299999999999997</v>
      </c>
      <c r="T169" s="4">
        <f t="shared" si="153"/>
        <v>7.7573491776938246</v>
      </c>
      <c r="U169" s="4">
        <f t="shared" si="154"/>
        <v>3.0723744597159741</v>
      </c>
      <c r="V169" s="4">
        <f t="shared" si="155"/>
        <v>2.3841561114440641</v>
      </c>
      <c r="W169" s="4">
        <f t="shared" si="156"/>
        <v>8.0345347408293026</v>
      </c>
      <c r="X169" s="4">
        <f t="shared" si="157"/>
        <v>3.0689933906238482</v>
      </c>
      <c r="Y169" s="4">
        <f t="shared" si="158"/>
        <v>2.5437251299837498</v>
      </c>
      <c r="Z169" s="4">
        <f t="shared" si="159"/>
        <v>3.0426948457215479</v>
      </c>
      <c r="AA169" s="4">
        <f t="shared" si="160"/>
        <v>3.0537741301480845</v>
      </c>
      <c r="AB169" s="4">
        <f t="shared" si="161"/>
        <v>3.1156303649765998E-2</v>
      </c>
      <c r="AD169" s="4">
        <f t="shared" si="162"/>
        <v>-38.399819497051823</v>
      </c>
      <c r="AE169" s="4">
        <f t="shared" si="163"/>
        <v>61.465080905861882</v>
      </c>
      <c r="AF169" s="4">
        <f t="shared" si="149"/>
        <v>0.55068497552678286</v>
      </c>
      <c r="AG169" s="4">
        <f t="shared" si="150"/>
        <v>98.735509151972238</v>
      </c>
    </row>
    <row r="170" spans="1:33" x14ac:dyDescent="0.3">
      <c r="A170">
        <v>9</v>
      </c>
      <c r="B170" t="s">
        <v>12</v>
      </c>
      <c r="C170">
        <v>17</v>
      </c>
      <c r="D170">
        <v>11.74</v>
      </c>
      <c r="E170">
        <v>27.19</v>
      </c>
      <c r="F170">
        <f t="shared" si="151"/>
        <v>-15.450000000000001</v>
      </c>
      <c r="G170">
        <v>3847</v>
      </c>
      <c r="H170">
        <v>3.02</v>
      </c>
      <c r="I170">
        <v>2.69</v>
      </c>
      <c r="J170" s="4">
        <f t="shared" si="152"/>
        <v>2.855</v>
      </c>
      <c r="K170" s="4">
        <v>24.683</v>
      </c>
      <c r="L170" s="4">
        <v>31.497</v>
      </c>
      <c r="M170" s="4">
        <v>47.436</v>
      </c>
      <c r="N170" s="4">
        <v>25.559000000000001</v>
      </c>
      <c r="O170" s="4">
        <v>31.459</v>
      </c>
      <c r="P170" s="4">
        <v>50.774999999999999</v>
      </c>
      <c r="Q170" s="4">
        <v>9.4809999999999999</v>
      </c>
      <c r="R170" s="4">
        <v>30.46</v>
      </c>
      <c r="S170" s="4">
        <v>0.53200000000000003</v>
      </c>
      <c r="T170" s="4">
        <f t="shared" si="153"/>
        <v>7.7573491776938246</v>
      </c>
      <c r="U170" s="4">
        <f t="shared" si="154"/>
        <v>3.0723744597159741</v>
      </c>
      <c r="V170" s="4">
        <f t="shared" si="155"/>
        <v>2.3841561114440641</v>
      </c>
      <c r="W170" s="4">
        <f t="shared" si="156"/>
        <v>8.0345347408293026</v>
      </c>
      <c r="X170" s="4">
        <f t="shared" si="157"/>
        <v>3.0689933906238482</v>
      </c>
      <c r="Y170" s="4">
        <f t="shared" si="158"/>
        <v>2.5437251299837498</v>
      </c>
      <c r="Z170" s="4">
        <f t="shared" si="159"/>
        <v>2.9606386234126072</v>
      </c>
      <c r="AA170" s="4">
        <f t="shared" si="160"/>
        <v>2.9799766319850365</v>
      </c>
      <c r="AB170" s="4">
        <f t="shared" si="161"/>
        <v>2.7952934354015999E-2</v>
      </c>
      <c r="AD170" s="4">
        <f t="shared" si="162"/>
        <v>-38.673365188070683</v>
      </c>
      <c r="AE170" s="4">
        <f t="shared" si="163"/>
        <v>62.504301086713035</v>
      </c>
      <c r="AF170" s="4">
        <f t="shared" si="149"/>
        <v>2.9539768792665844</v>
      </c>
      <c r="AG170" s="4">
        <f t="shared" si="150"/>
        <v>98.865519155818092</v>
      </c>
    </row>
    <row r="171" spans="1:33" x14ac:dyDescent="0.3">
      <c r="A171">
        <v>9</v>
      </c>
      <c r="B171" t="s">
        <v>13</v>
      </c>
      <c r="C171">
        <v>17.100000000000001</v>
      </c>
      <c r="D171">
        <v>11.83</v>
      </c>
      <c r="E171">
        <v>29.25</v>
      </c>
      <c r="F171">
        <f t="shared" si="151"/>
        <v>-17.420000000000002</v>
      </c>
      <c r="G171">
        <v>3847</v>
      </c>
      <c r="H171">
        <v>3.02</v>
      </c>
      <c r="I171">
        <v>2.69</v>
      </c>
      <c r="J171" s="4">
        <f t="shared" si="152"/>
        <v>2.855</v>
      </c>
      <c r="K171" s="4">
        <v>24.683</v>
      </c>
      <c r="L171" s="4">
        <v>31.497</v>
      </c>
      <c r="M171" s="4">
        <v>47.436</v>
      </c>
      <c r="N171" s="4">
        <v>25.559000000000001</v>
      </c>
      <c r="O171" s="4">
        <v>31.459</v>
      </c>
      <c r="P171" s="4">
        <v>50.774999999999999</v>
      </c>
      <c r="Q171" s="4">
        <v>9.9659999999999993</v>
      </c>
      <c r="R171" s="4">
        <v>31.834</v>
      </c>
      <c r="S171" s="4">
        <v>0.65200000000000002</v>
      </c>
      <c r="T171" s="4">
        <f t="shared" si="153"/>
        <v>7.7573491776938246</v>
      </c>
      <c r="U171" s="4">
        <f t="shared" si="154"/>
        <v>3.0723744597159741</v>
      </c>
      <c r="V171" s="4">
        <f t="shared" si="155"/>
        <v>2.3841561114440641</v>
      </c>
      <c r="W171" s="4">
        <f t="shared" si="156"/>
        <v>8.0345347408293026</v>
      </c>
      <c r="X171" s="4">
        <f t="shared" si="157"/>
        <v>3.0689933906238482</v>
      </c>
      <c r="Y171" s="4">
        <f t="shared" si="158"/>
        <v>2.5437251299837498</v>
      </c>
      <c r="Z171" s="4">
        <f t="shared" si="159"/>
        <v>3.1131303389274407</v>
      </c>
      <c r="AA171" s="4">
        <f t="shared" si="160"/>
        <v>3.1023435686296774</v>
      </c>
      <c r="AB171" s="4">
        <f t="shared" si="161"/>
        <v>3.4254299888735996E-2</v>
      </c>
      <c r="AD171" s="4">
        <f t="shared" si="162"/>
        <v>-43.349534876872191</v>
      </c>
      <c r="AE171" s="4">
        <f t="shared" si="163"/>
        <v>60.573034161226481</v>
      </c>
      <c r="AF171" s="4">
        <f t="shared" si="149"/>
        <v>-1.0310290551318824</v>
      </c>
      <c r="AG171" s="4">
        <f t="shared" si="150"/>
        <v>98.609775755114953</v>
      </c>
    </row>
    <row r="172" spans="1:33" x14ac:dyDescent="0.3">
      <c r="A172">
        <v>9</v>
      </c>
      <c r="B172" t="s">
        <v>14</v>
      </c>
      <c r="C172">
        <v>17.5</v>
      </c>
      <c r="D172">
        <v>11.76</v>
      </c>
      <c r="E172">
        <v>27.8</v>
      </c>
      <c r="F172">
        <f t="shared" si="151"/>
        <v>-16.04</v>
      </c>
      <c r="G172">
        <v>3847</v>
      </c>
      <c r="H172">
        <v>3.02</v>
      </c>
      <c r="I172">
        <v>2.69</v>
      </c>
      <c r="J172" s="4">
        <f t="shared" si="152"/>
        <v>2.855</v>
      </c>
      <c r="K172" s="4">
        <v>24.683</v>
      </c>
      <c r="L172" s="4">
        <v>31.497</v>
      </c>
      <c r="M172" s="4">
        <v>47.436</v>
      </c>
      <c r="N172" s="4">
        <v>25.559000000000001</v>
      </c>
      <c r="O172" s="4">
        <v>31.459</v>
      </c>
      <c r="P172" s="4">
        <v>50.774999999999999</v>
      </c>
      <c r="Q172" s="4">
        <v>9.74</v>
      </c>
      <c r="R172" s="4">
        <v>31.173999999999999</v>
      </c>
      <c r="S172" s="4">
        <v>0.65300000000000002</v>
      </c>
      <c r="T172" s="4">
        <f t="shared" si="153"/>
        <v>7.7573491776938246</v>
      </c>
      <c r="U172" s="4">
        <f t="shared" si="154"/>
        <v>3.0723744597159741</v>
      </c>
      <c r="V172" s="4">
        <f t="shared" si="155"/>
        <v>2.3841561114440641</v>
      </c>
      <c r="W172" s="4">
        <f t="shared" si="156"/>
        <v>8.0345347408293026</v>
      </c>
      <c r="X172" s="4">
        <f t="shared" si="157"/>
        <v>3.0689933906238482</v>
      </c>
      <c r="Y172" s="4">
        <f t="shared" si="158"/>
        <v>2.5437251299837498</v>
      </c>
      <c r="Z172" s="4">
        <f t="shared" si="159"/>
        <v>3.0420660058951396</v>
      </c>
      <c r="AA172" s="4">
        <f t="shared" si="160"/>
        <v>3.0436238962992106</v>
      </c>
      <c r="AB172" s="4">
        <f t="shared" si="161"/>
        <v>3.4306805379606002E-2</v>
      </c>
      <c r="AD172" s="4">
        <f t="shared" si="162"/>
        <v>-39.003063225087779</v>
      </c>
      <c r="AE172" s="4">
        <f t="shared" si="163"/>
        <v>61.473044994626115</v>
      </c>
      <c r="AF172" s="4">
        <f t="shared" si="149"/>
        <v>0.88123784570902641</v>
      </c>
      <c r="AG172" s="4">
        <f t="shared" si="150"/>
        <v>98.607644799099674</v>
      </c>
    </row>
    <row r="173" spans="1:33" x14ac:dyDescent="0.3">
      <c r="A173">
        <v>10</v>
      </c>
      <c r="B173" t="s">
        <v>11</v>
      </c>
      <c r="C173">
        <v>16.899999999999999</v>
      </c>
      <c r="D173">
        <v>11.79</v>
      </c>
      <c r="E173">
        <v>23.75</v>
      </c>
      <c r="F173">
        <f t="shared" si="151"/>
        <v>-11.96</v>
      </c>
      <c r="G173">
        <v>3847</v>
      </c>
      <c r="H173">
        <v>3.02</v>
      </c>
      <c r="I173">
        <v>2.69</v>
      </c>
      <c r="J173" s="4">
        <f t="shared" si="152"/>
        <v>2.855</v>
      </c>
      <c r="K173" s="4">
        <v>24.683</v>
      </c>
      <c r="L173" s="4">
        <v>31.497</v>
      </c>
      <c r="M173" s="4">
        <v>47.436</v>
      </c>
      <c r="N173" s="4">
        <v>25.559000000000001</v>
      </c>
      <c r="O173" s="4">
        <v>31.459</v>
      </c>
      <c r="P173" s="4">
        <v>50.774999999999999</v>
      </c>
      <c r="Q173" s="4">
        <v>9.4269999999999996</v>
      </c>
      <c r="R173" s="4">
        <v>30.445</v>
      </c>
      <c r="S173" s="4">
        <v>0.47699999999999998</v>
      </c>
      <c r="T173" s="4">
        <f t="shared" si="153"/>
        <v>7.7573491776938246</v>
      </c>
      <c r="U173" s="4">
        <f t="shared" si="154"/>
        <v>3.0723744597159741</v>
      </c>
      <c r="V173" s="4">
        <f t="shared" si="155"/>
        <v>2.3841561114440641</v>
      </c>
      <c r="W173" s="4">
        <f t="shared" si="156"/>
        <v>8.0345347408293026</v>
      </c>
      <c r="X173" s="4">
        <f t="shared" si="157"/>
        <v>3.0689933906238482</v>
      </c>
      <c r="Y173" s="4">
        <f t="shared" si="158"/>
        <v>2.5437251299837498</v>
      </c>
      <c r="Z173" s="4">
        <f t="shared" si="159"/>
        <v>2.9436633499156186</v>
      </c>
      <c r="AA173" s="4">
        <f t="shared" si="160"/>
        <v>2.9786381082538873</v>
      </c>
      <c r="AB173" s="4">
        <f t="shared" si="161"/>
        <v>2.5064340073685999E-2</v>
      </c>
      <c r="AD173" s="4">
        <f t="shared" si="162"/>
        <v>-30.114584592552919</v>
      </c>
      <c r="AE173" s="4">
        <f t="shared" si="163"/>
        <v>62.719288400254236</v>
      </c>
      <c r="AF173" s="4">
        <f t="shared" si="149"/>
        <v>2.9975672898646111</v>
      </c>
      <c r="AG173" s="4">
        <f t="shared" si="150"/>
        <v>98.982753891754754</v>
      </c>
    </row>
    <row r="174" spans="1:33" x14ac:dyDescent="0.3">
      <c r="A174">
        <v>10</v>
      </c>
      <c r="B174" t="s">
        <v>12</v>
      </c>
      <c r="C174">
        <v>17</v>
      </c>
      <c r="D174">
        <v>11.7</v>
      </c>
      <c r="E174">
        <v>26.18</v>
      </c>
      <c r="F174">
        <f t="shared" si="151"/>
        <v>-14.48</v>
      </c>
      <c r="G174">
        <v>3847</v>
      </c>
      <c r="H174">
        <v>3.02</v>
      </c>
      <c r="I174">
        <v>2.69</v>
      </c>
      <c r="J174" s="4">
        <f t="shared" si="152"/>
        <v>2.855</v>
      </c>
      <c r="K174" s="4">
        <v>24.683</v>
      </c>
      <c r="L174" s="4">
        <v>31.497</v>
      </c>
      <c r="M174" s="4">
        <v>47.436</v>
      </c>
      <c r="N174" s="4">
        <v>25.559000000000001</v>
      </c>
      <c r="O174" s="4">
        <v>31.459</v>
      </c>
      <c r="P174" s="4">
        <v>50.774999999999999</v>
      </c>
      <c r="Q174" s="4">
        <v>9.5429999999999993</v>
      </c>
      <c r="R174" s="4">
        <v>30.344000000000001</v>
      </c>
      <c r="S174" s="4">
        <v>0.80300000000000005</v>
      </c>
      <c r="T174" s="4">
        <f t="shared" si="153"/>
        <v>7.7573491776938246</v>
      </c>
      <c r="U174" s="4">
        <f t="shared" si="154"/>
        <v>3.0723744597159741</v>
      </c>
      <c r="V174" s="4">
        <f t="shared" si="155"/>
        <v>2.3841561114440641</v>
      </c>
      <c r="W174" s="4">
        <f t="shared" si="156"/>
        <v>8.0345347408293026</v>
      </c>
      <c r="X174" s="4">
        <f t="shared" si="157"/>
        <v>3.0689933906238482</v>
      </c>
      <c r="Y174" s="4">
        <f t="shared" si="158"/>
        <v>2.5437251299837498</v>
      </c>
      <c r="Z174" s="4">
        <f t="shared" si="159"/>
        <v>2.9801295508861063</v>
      </c>
      <c r="AA174" s="4">
        <f t="shared" si="160"/>
        <v>2.9696238709802949</v>
      </c>
      <c r="AB174" s="4">
        <f t="shared" si="161"/>
        <v>4.2181526725206003E-2</v>
      </c>
      <c r="AD174" s="4">
        <f t="shared" si="162"/>
        <v>-36.245328668172384</v>
      </c>
      <c r="AE174" s="4">
        <f t="shared" si="163"/>
        <v>62.257453686186778</v>
      </c>
      <c r="AF174" s="4">
        <f t="shared" si="149"/>
        <v>3.2911252558833204</v>
      </c>
      <c r="AG174" s="4">
        <f t="shared" si="150"/>
        <v>98.288046133474424</v>
      </c>
    </row>
    <row r="175" spans="1:33" x14ac:dyDescent="0.3">
      <c r="A175">
        <v>10</v>
      </c>
      <c r="B175" t="s">
        <v>13</v>
      </c>
      <c r="C175">
        <v>16.3</v>
      </c>
      <c r="D175">
        <v>11.77</v>
      </c>
      <c r="E175">
        <v>26.03</v>
      </c>
      <c r="F175">
        <f t="shared" si="151"/>
        <v>-14.260000000000002</v>
      </c>
      <c r="G175">
        <v>3847</v>
      </c>
      <c r="H175">
        <v>3.02</v>
      </c>
      <c r="I175">
        <v>2.69</v>
      </c>
      <c r="J175" s="4">
        <f t="shared" si="152"/>
        <v>2.855</v>
      </c>
      <c r="K175" s="4">
        <v>24.683</v>
      </c>
      <c r="L175" s="4">
        <v>31.497</v>
      </c>
      <c r="M175" s="4">
        <v>47.436</v>
      </c>
      <c r="N175" s="4">
        <v>25.559000000000001</v>
      </c>
      <c r="O175" s="4">
        <v>31.459</v>
      </c>
      <c r="P175" s="4">
        <v>50.774999999999999</v>
      </c>
      <c r="Q175" s="4">
        <v>9.4390000000000001</v>
      </c>
      <c r="R175" s="4">
        <v>30.306999999999999</v>
      </c>
      <c r="S175" s="4">
        <v>0.60099999999999998</v>
      </c>
      <c r="T175" s="4">
        <f t="shared" si="153"/>
        <v>7.7573491776938246</v>
      </c>
      <c r="U175" s="4">
        <f t="shared" si="154"/>
        <v>3.0723744597159741</v>
      </c>
      <c r="V175" s="4">
        <f t="shared" si="155"/>
        <v>2.3841561114440641</v>
      </c>
      <c r="W175" s="4">
        <f t="shared" si="156"/>
        <v>8.0345347408293026</v>
      </c>
      <c r="X175" s="4">
        <f t="shared" si="157"/>
        <v>3.0689933906238482</v>
      </c>
      <c r="Y175" s="4">
        <f t="shared" si="158"/>
        <v>2.5437251299837498</v>
      </c>
      <c r="Z175" s="4">
        <f t="shared" si="159"/>
        <v>2.9474355767440183</v>
      </c>
      <c r="AA175" s="4">
        <f t="shared" si="160"/>
        <v>2.9663209660034298</v>
      </c>
      <c r="AB175" s="4">
        <f t="shared" si="161"/>
        <v>3.1576390792134E-2</v>
      </c>
      <c r="AD175" s="4">
        <f t="shared" si="162"/>
        <v>-37.227538622082285</v>
      </c>
      <c r="AE175" s="4">
        <f t="shared" si="163"/>
        <v>62.671514153079386</v>
      </c>
      <c r="AF175" s="4">
        <f t="shared" si="149"/>
        <v>3.3986877747668731</v>
      </c>
      <c r="AG175" s="4">
        <f t="shared" si="150"/>
        <v>98.718459749935647</v>
      </c>
    </row>
    <row r="176" spans="1:33" x14ac:dyDescent="0.3">
      <c r="A176">
        <v>10</v>
      </c>
      <c r="B176" t="s">
        <v>14</v>
      </c>
      <c r="C176">
        <v>17</v>
      </c>
      <c r="D176">
        <v>11.8</v>
      </c>
      <c r="E176">
        <v>27.32</v>
      </c>
      <c r="F176">
        <f t="shared" si="151"/>
        <v>-15.52</v>
      </c>
      <c r="G176">
        <v>3847</v>
      </c>
      <c r="H176">
        <v>3.02</v>
      </c>
      <c r="I176">
        <v>2.69</v>
      </c>
      <c r="J176" s="4">
        <f t="shared" si="152"/>
        <v>2.855</v>
      </c>
      <c r="K176" s="4">
        <v>24.683</v>
      </c>
      <c r="L176" s="4">
        <v>31.497</v>
      </c>
      <c r="M176" s="4">
        <v>47.436</v>
      </c>
      <c r="N176" s="4">
        <v>25.559000000000001</v>
      </c>
      <c r="O176" s="4">
        <v>31.459</v>
      </c>
      <c r="P176" s="4">
        <v>50.774999999999999</v>
      </c>
      <c r="Q176" s="4">
        <v>9.718</v>
      </c>
      <c r="R176" s="4">
        <v>31.285</v>
      </c>
      <c r="S176" s="4">
        <v>0.54600000000000004</v>
      </c>
      <c r="T176" s="4">
        <f t="shared" si="153"/>
        <v>7.7573491776938246</v>
      </c>
      <c r="U176" s="4">
        <f t="shared" si="154"/>
        <v>3.0723744597159741</v>
      </c>
      <c r="V176" s="4">
        <f t="shared" si="155"/>
        <v>2.3841561114440641</v>
      </c>
      <c r="W176" s="4">
        <f t="shared" si="156"/>
        <v>8.0345347408293026</v>
      </c>
      <c r="X176" s="4">
        <f t="shared" si="157"/>
        <v>3.0689933906238482</v>
      </c>
      <c r="Y176" s="4">
        <f t="shared" si="158"/>
        <v>2.5437251299837498</v>
      </c>
      <c r="Z176" s="4">
        <f t="shared" si="159"/>
        <v>3.0351488249426586</v>
      </c>
      <c r="AA176" s="4">
        <f t="shared" si="160"/>
        <v>3.0535070604291357</v>
      </c>
      <c r="AB176" s="4">
        <f t="shared" si="161"/>
        <v>2.8688165886743999E-2</v>
      </c>
      <c r="AD176" s="4">
        <f t="shared" si="162"/>
        <v>-38.848584318372602</v>
      </c>
      <c r="AE176" s="4">
        <f t="shared" si="163"/>
        <v>61.560649247395062</v>
      </c>
      <c r="AF176" s="4">
        <f t="shared" si="149"/>
        <v>0.55938237732576779</v>
      </c>
      <c r="AG176" s="4">
        <f t="shared" si="150"/>
        <v>98.835679494644964</v>
      </c>
    </row>
    <row r="177" spans="1:33" x14ac:dyDescent="0.3">
      <c r="A177">
        <v>11</v>
      </c>
      <c r="B177" t="s">
        <v>11</v>
      </c>
      <c r="C177">
        <v>16.899999999999999</v>
      </c>
      <c r="D177">
        <v>11.71</v>
      </c>
      <c r="E177">
        <v>25.57</v>
      </c>
      <c r="F177">
        <f>D177-E177</f>
        <v>-13.86</v>
      </c>
      <c r="G177">
        <v>3847</v>
      </c>
      <c r="H177">
        <v>3.02</v>
      </c>
      <c r="I177">
        <v>2.69</v>
      </c>
      <c r="J177" s="4">
        <f t="shared" si="152"/>
        <v>2.855</v>
      </c>
      <c r="K177" s="4">
        <v>24.683</v>
      </c>
      <c r="L177" s="4">
        <v>31.497</v>
      </c>
      <c r="M177" s="4">
        <v>47.436</v>
      </c>
      <c r="N177" s="4">
        <v>25.559000000000001</v>
      </c>
      <c r="O177" s="4">
        <v>31.459</v>
      </c>
      <c r="P177" s="4">
        <v>50.774999999999999</v>
      </c>
      <c r="Q177" s="4">
        <v>10.596</v>
      </c>
      <c r="R177" s="4">
        <v>34.265999999999998</v>
      </c>
      <c r="S177" s="4">
        <v>0.68200000000000005</v>
      </c>
      <c r="T177" s="4">
        <f t="shared" si="153"/>
        <v>7.7573491776938246</v>
      </c>
      <c r="U177" s="4">
        <f t="shared" si="154"/>
        <v>3.0723744597159741</v>
      </c>
      <c r="V177" s="4">
        <f t="shared" si="155"/>
        <v>2.3841561114440641</v>
      </c>
      <c r="W177" s="4">
        <f t="shared" si="156"/>
        <v>8.0345347408293026</v>
      </c>
      <c r="X177" s="4">
        <f t="shared" si="157"/>
        <v>3.0689933906238482</v>
      </c>
      <c r="Y177" s="4">
        <f t="shared" si="158"/>
        <v>2.5437251299837498</v>
      </c>
      <c r="Z177" s="4">
        <f t="shared" si="159"/>
        <v>3.3112862964110983</v>
      </c>
      <c r="AA177" s="4">
        <f t="shared" si="160"/>
        <v>3.3178117004335297</v>
      </c>
      <c r="AB177" s="4">
        <f t="shared" si="161"/>
        <v>3.5829422275416002E-2</v>
      </c>
      <c r="AD177" s="4">
        <f t="shared" si="162"/>
        <v>-34.898674118125705</v>
      </c>
      <c r="AE177" s="4">
        <f t="shared" si="163"/>
        <v>58.063441784458433</v>
      </c>
      <c r="AF177" s="4">
        <f t="shared" si="149"/>
        <v>-8.0479717641386284</v>
      </c>
      <c r="AG177" s="4">
        <f t="shared" si="150"/>
        <v>98.545848793018607</v>
      </c>
    </row>
    <row r="178" spans="1:33" x14ac:dyDescent="0.3">
      <c r="A178">
        <v>11</v>
      </c>
      <c r="B178" t="s">
        <v>12</v>
      </c>
      <c r="C178">
        <v>17.100000000000001</v>
      </c>
      <c r="D178">
        <v>11.83</v>
      </c>
      <c r="E178">
        <v>24.72</v>
      </c>
      <c r="F178">
        <f t="shared" ref="F178:F180" si="164">D178-E178</f>
        <v>-12.889999999999999</v>
      </c>
      <c r="G178">
        <v>3847</v>
      </c>
      <c r="H178">
        <v>3.02</v>
      </c>
      <c r="I178">
        <v>2.69</v>
      </c>
      <c r="J178" s="4">
        <f t="shared" si="152"/>
        <v>2.855</v>
      </c>
      <c r="K178" s="4">
        <v>24.683</v>
      </c>
      <c r="L178" s="4">
        <v>31.497</v>
      </c>
      <c r="M178" s="4">
        <v>47.436</v>
      </c>
      <c r="N178" s="4">
        <v>25.559000000000001</v>
      </c>
      <c r="O178" s="4">
        <v>31.459</v>
      </c>
      <c r="P178" s="4">
        <v>50.774999999999999</v>
      </c>
      <c r="Q178" s="4">
        <v>10.664999999999999</v>
      </c>
      <c r="R178" s="4">
        <v>34.127000000000002</v>
      </c>
      <c r="S178" s="4">
        <v>0.98899999999999999</v>
      </c>
      <c r="T178" s="4">
        <f t="shared" si="153"/>
        <v>7.7573491776938246</v>
      </c>
      <c r="U178" s="4">
        <f t="shared" si="154"/>
        <v>3.0723744597159741</v>
      </c>
      <c r="V178" s="4">
        <f t="shared" si="155"/>
        <v>2.3841561114440641</v>
      </c>
      <c r="W178" s="4">
        <f t="shared" si="156"/>
        <v>8.0345347408293026</v>
      </c>
      <c r="X178" s="4">
        <f t="shared" si="157"/>
        <v>3.0689933906238482</v>
      </c>
      <c r="Y178" s="4">
        <f t="shared" si="158"/>
        <v>2.5437251299837498</v>
      </c>
      <c r="Z178" s="4">
        <f t="shared" si="159"/>
        <v>3.3329939756244404</v>
      </c>
      <c r="AA178" s="4">
        <f t="shared" si="160"/>
        <v>3.305533828066757</v>
      </c>
      <c r="AB178" s="4">
        <f t="shared" si="161"/>
        <v>5.1943139763413998E-2</v>
      </c>
      <c r="AD178" s="4">
        <f t="shared" si="162"/>
        <v>-32.076665015090846</v>
      </c>
      <c r="AE178" s="4">
        <f t="shared" si="163"/>
        <v>57.788519814092631</v>
      </c>
      <c r="AF178" s="4">
        <f t="shared" si="149"/>
        <v>-7.6481301436405857</v>
      </c>
      <c r="AG178" s="4">
        <f t="shared" si="150"/>
        <v>97.891867225746537</v>
      </c>
    </row>
    <row r="179" spans="1:33" x14ac:dyDescent="0.3">
      <c r="A179">
        <v>11</v>
      </c>
      <c r="B179" t="s">
        <v>13</v>
      </c>
      <c r="C179">
        <v>17.2</v>
      </c>
      <c r="D179">
        <v>11.78</v>
      </c>
      <c r="E179">
        <v>23.41</v>
      </c>
      <c r="F179">
        <f t="shared" si="164"/>
        <v>-11.63</v>
      </c>
      <c r="G179">
        <v>3847</v>
      </c>
      <c r="H179">
        <v>3.02</v>
      </c>
      <c r="I179">
        <v>2.69</v>
      </c>
      <c r="J179" s="4">
        <f t="shared" si="152"/>
        <v>2.855</v>
      </c>
      <c r="K179" s="4">
        <v>24.683</v>
      </c>
      <c r="L179" s="4">
        <v>31.497</v>
      </c>
      <c r="M179" s="4">
        <v>47.436</v>
      </c>
      <c r="N179" s="4">
        <v>25.559000000000001</v>
      </c>
      <c r="O179" s="4">
        <v>31.459</v>
      </c>
      <c r="P179" s="4">
        <v>50.774999999999999</v>
      </c>
      <c r="Q179" s="4">
        <v>10.667</v>
      </c>
      <c r="R179" s="4">
        <v>34.533000000000001</v>
      </c>
      <c r="S179" s="4">
        <v>0.73599999999999999</v>
      </c>
      <c r="T179" s="4">
        <f t="shared" si="153"/>
        <v>7.7573491776938246</v>
      </c>
      <c r="U179" s="4">
        <f t="shared" si="154"/>
        <v>3.0723744597159741</v>
      </c>
      <c r="V179" s="4">
        <f t="shared" si="155"/>
        <v>2.3841561114440641</v>
      </c>
      <c r="W179" s="4">
        <f t="shared" si="156"/>
        <v>8.0345347408293026</v>
      </c>
      <c r="X179" s="4">
        <f t="shared" si="157"/>
        <v>3.0689933906238482</v>
      </c>
      <c r="Y179" s="4">
        <f t="shared" si="158"/>
        <v>2.5437251299837498</v>
      </c>
      <c r="Z179" s="4">
        <f t="shared" si="159"/>
        <v>3.3336231977797182</v>
      </c>
      <c r="AA179" s="4">
        <f t="shared" si="160"/>
        <v>3.3413835524921902</v>
      </c>
      <c r="AB179" s="4">
        <f t="shared" si="161"/>
        <v>3.8664421822463997E-2</v>
      </c>
      <c r="AD179" s="4">
        <f t="shared" si="162"/>
        <v>-28.772902202654677</v>
      </c>
      <c r="AE179" s="4">
        <f t="shared" si="163"/>
        <v>57.780550883235193</v>
      </c>
      <c r="AF179" s="4">
        <f t="shared" si="149"/>
        <v>-8.8156135219062079</v>
      </c>
      <c r="AG179" s="4">
        <f t="shared" si="150"/>
        <v>98.43078922042929</v>
      </c>
    </row>
    <row r="180" spans="1:33" x14ac:dyDescent="0.3">
      <c r="A180">
        <v>11</v>
      </c>
      <c r="B180" t="s">
        <v>14</v>
      </c>
      <c r="C180">
        <v>16.7</v>
      </c>
      <c r="D180">
        <v>11.84</v>
      </c>
      <c r="E180">
        <v>22.43</v>
      </c>
      <c r="F180">
        <f t="shared" si="164"/>
        <v>-10.59</v>
      </c>
      <c r="G180">
        <v>3847</v>
      </c>
      <c r="H180">
        <v>3.02</v>
      </c>
      <c r="I180">
        <v>2.69</v>
      </c>
      <c r="J180" s="4">
        <f t="shared" si="152"/>
        <v>2.855</v>
      </c>
      <c r="K180" s="4">
        <v>24.683</v>
      </c>
      <c r="L180" s="4">
        <v>31.497</v>
      </c>
      <c r="M180" s="4">
        <v>47.436</v>
      </c>
      <c r="N180" s="4">
        <v>25.559000000000001</v>
      </c>
      <c r="O180" s="4">
        <v>31.459</v>
      </c>
      <c r="P180" s="4">
        <v>50.774999999999999</v>
      </c>
      <c r="Q180" s="4">
        <v>10.9</v>
      </c>
      <c r="R180" s="4">
        <v>35.447000000000003</v>
      </c>
      <c r="S180" s="4">
        <v>0.61699999999999999</v>
      </c>
      <c r="T180" s="4">
        <f t="shared" si="153"/>
        <v>7.7573491776938246</v>
      </c>
      <c r="U180" s="4">
        <f t="shared" si="154"/>
        <v>3.0723744597159741</v>
      </c>
      <c r="V180" s="4">
        <f t="shared" si="155"/>
        <v>2.3841561114440641</v>
      </c>
      <c r="W180" s="4">
        <f t="shared" si="156"/>
        <v>8.0345347408293026</v>
      </c>
      <c r="X180" s="4">
        <f t="shared" si="157"/>
        <v>3.0689933906238482</v>
      </c>
      <c r="Y180" s="4">
        <f t="shared" si="158"/>
        <v>2.5437251299837498</v>
      </c>
      <c r="Z180" s="4">
        <f t="shared" si="159"/>
        <v>3.4069329505369108</v>
      </c>
      <c r="AA180" s="4">
        <f t="shared" si="160"/>
        <v>3.4219547794691696</v>
      </c>
      <c r="AB180" s="4">
        <f t="shared" si="161"/>
        <v>3.2416546389125993E-2</v>
      </c>
      <c r="AD180" s="4">
        <f t="shared" si="162"/>
        <v>-26.984345618697997</v>
      </c>
      <c r="AE180" s="4">
        <f t="shared" si="163"/>
        <v>56.852102407607738</v>
      </c>
      <c r="AF180" s="4">
        <f t="shared" si="149"/>
        <v>-11.439498914881696</v>
      </c>
      <c r="AG180" s="4">
        <f t="shared" si="150"/>
        <v>98.684361704311954</v>
      </c>
    </row>
    <row r="182" spans="1:33" x14ac:dyDescent="0.3">
      <c r="B182" s="7" t="s">
        <v>55</v>
      </c>
      <c r="C182" s="7"/>
      <c r="D182" s="7"/>
      <c r="E182" s="7" t="s">
        <v>44</v>
      </c>
      <c r="F182" s="7"/>
      <c r="G182" s="7"/>
    </row>
    <row r="183" spans="1:33" x14ac:dyDescent="0.3">
      <c r="A183" t="s">
        <v>1</v>
      </c>
      <c r="B183" t="s">
        <v>46</v>
      </c>
      <c r="C183" t="s">
        <v>48</v>
      </c>
      <c r="D183" t="s">
        <v>57</v>
      </c>
      <c r="E183" t="s">
        <v>46</v>
      </c>
      <c r="F183" t="s">
        <v>48</v>
      </c>
      <c r="G183" t="s">
        <v>57</v>
      </c>
    </row>
    <row r="184" spans="1:33" x14ac:dyDescent="0.3">
      <c r="A184">
        <v>8</v>
      </c>
      <c r="B184" s="4">
        <f>AVERAGE(AE165:AE168)</f>
        <v>60.94131083664972</v>
      </c>
      <c r="C184" s="4">
        <f>AVERAGE(AF165:AF168)</f>
        <v>-0.47642823094742603</v>
      </c>
      <c r="D184" s="4">
        <f>AVERAGE(AG165:AG168)</f>
        <v>98.539533371746842</v>
      </c>
      <c r="E184" s="4">
        <f>_xlfn.CONFIDENCE.T(0.05,_xlfn.STDEV.S(AE165:AE168),4)</f>
        <v>2.0578170494610877</v>
      </c>
      <c r="F184" s="4">
        <f>_xlfn.CONFIDENCE.T(0.05,_xlfn.STDEV.S(AF165:AF168),4)</f>
        <v>5.1348130985246012</v>
      </c>
      <c r="G184" s="4">
        <f>_xlfn.CONFIDENCE.T(0.05,_xlfn.STDEV.S(AG165:AG168),4)</f>
        <v>0.77332189464831125</v>
      </c>
    </row>
    <row r="185" spans="1:33" x14ac:dyDescent="0.3">
      <c r="A185">
        <v>9</v>
      </c>
      <c r="B185" s="4">
        <f>AVERAGE(AE169:AE172)</f>
        <v>61.503865287106876</v>
      </c>
      <c r="C185" s="4">
        <f>AVERAGE(AF169:AF172)</f>
        <v>0.83871766134262782</v>
      </c>
      <c r="D185" s="4">
        <f>AVERAGE(AG169:AG172)</f>
        <v>98.704612215501228</v>
      </c>
      <c r="E185" s="4">
        <f>_xlfn.CONFIDENCE.T(0.05,_xlfn.STDEV.S(AE169:AE172),4)</f>
        <v>1.2562175170917025</v>
      </c>
      <c r="F185" s="4">
        <f>_xlfn.CONFIDENCE.T(0.05,_xlfn.STDEV.S(AF169:AF172),4)</f>
        <v>2.6073807272230889</v>
      </c>
      <c r="G185" s="4">
        <f>_xlfn.CONFIDENCE.T(0.05,_xlfn.STDEV.S(AG169:AG172),4)</f>
        <v>0.19540820293892691</v>
      </c>
    </row>
    <row r="186" spans="1:33" x14ac:dyDescent="0.3">
      <c r="A186">
        <v>10</v>
      </c>
      <c r="B186" s="4">
        <f>AVERAGE(AE173:AE176)</f>
        <v>62.302226371728864</v>
      </c>
      <c r="C186" s="4">
        <f>AVERAGE(AF173:AF176)</f>
        <v>2.5616906744601433</v>
      </c>
      <c r="D186" s="4">
        <f>AVERAGE(AG173:AG176)</f>
        <v>98.70623481745244</v>
      </c>
      <c r="E186" s="4">
        <f>_xlfn.CONFIDENCE.T(0.05,_xlfn.STDEV.S(AE173:AE176),4)</f>
        <v>0.85307738660092192</v>
      </c>
      <c r="F186" s="4">
        <f>_xlfn.CONFIDENCE.T(0.05,_xlfn.STDEV.S(AF173:AF176),4)</f>
        <v>2.1411395890709208</v>
      </c>
      <c r="G186" s="4">
        <f>_xlfn.CONFIDENCE.T(0.05,_xlfn.STDEV.S(AG173:AG176),4)</f>
        <v>0.47581736162695731</v>
      </c>
    </row>
    <row r="187" spans="1:33" x14ac:dyDescent="0.3">
      <c r="A187">
        <v>11</v>
      </c>
      <c r="B187" s="4">
        <f>AVERAGE(AE177:AE180)</f>
        <v>57.621153722348495</v>
      </c>
      <c r="C187" s="4">
        <f>AVERAGE(AF177:AF180)</f>
        <v>-8.98780358614178</v>
      </c>
      <c r="D187" s="4">
        <f>AVERAGE(AG177:AG180)</f>
        <v>98.388216735876597</v>
      </c>
      <c r="E187" s="4">
        <f>_xlfn.CONFIDENCE.T(0.05,_xlfn.STDEV.S(AE177:AE180),4)</f>
        <v>0.84223544091284253</v>
      </c>
      <c r="F187" s="4">
        <f>_xlfn.CONFIDENCE.T(0.05,_xlfn.STDEV.S(AF177:AF180),4)</f>
        <v>2.7126299691516489</v>
      </c>
      <c r="G187" s="4">
        <f>_xlfn.CONFIDENCE.T(0.05,_xlfn.STDEV.S(AG177:AG180),4)</f>
        <v>0.55177060362598385</v>
      </c>
    </row>
    <row r="189" spans="1:33" x14ac:dyDescent="0.3">
      <c r="K189" s="7" t="s">
        <v>49</v>
      </c>
      <c r="L189" s="7"/>
      <c r="M189" s="7"/>
      <c r="N189" s="7" t="s">
        <v>50</v>
      </c>
      <c r="O189" s="7"/>
      <c r="P189" s="7"/>
      <c r="Q189" s="7" t="s">
        <v>51</v>
      </c>
      <c r="R189" s="7"/>
      <c r="S189" s="7"/>
      <c r="T189" s="7" t="s">
        <v>52</v>
      </c>
      <c r="U189" s="7"/>
      <c r="V189" s="7"/>
      <c r="W189" s="7" t="s">
        <v>53</v>
      </c>
      <c r="X189" s="7"/>
      <c r="Y189" s="7"/>
      <c r="Z189" s="7" t="s">
        <v>54</v>
      </c>
      <c r="AA189" s="7"/>
      <c r="AB189" s="7"/>
      <c r="AE189" s="7" t="s">
        <v>34</v>
      </c>
      <c r="AF189" s="7"/>
      <c r="AG189" s="7"/>
    </row>
    <row r="190" spans="1:33" x14ac:dyDescent="0.3">
      <c r="A190" t="s">
        <v>1</v>
      </c>
      <c r="B190" t="s">
        <v>2</v>
      </c>
      <c r="C190" t="s">
        <v>3</v>
      </c>
      <c r="D190" t="s">
        <v>6</v>
      </c>
      <c r="E190" t="s">
        <v>5</v>
      </c>
      <c r="F190" t="s">
        <v>4</v>
      </c>
      <c r="G190" t="s">
        <v>7</v>
      </c>
      <c r="H190" t="s">
        <v>10</v>
      </c>
      <c r="I190" t="s">
        <v>9</v>
      </c>
      <c r="J190" t="s">
        <v>8</v>
      </c>
      <c r="K190" t="s">
        <v>46</v>
      </c>
      <c r="L190" t="s">
        <v>48</v>
      </c>
      <c r="M190" t="s">
        <v>57</v>
      </c>
      <c r="N190" t="s">
        <v>46</v>
      </c>
      <c r="O190" t="s">
        <v>48</v>
      </c>
      <c r="P190" t="s">
        <v>57</v>
      </c>
      <c r="Q190" t="s">
        <v>46</v>
      </c>
      <c r="R190" t="s">
        <v>48</v>
      </c>
      <c r="S190" t="s">
        <v>57</v>
      </c>
      <c r="T190" t="s">
        <v>46</v>
      </c>
      <c r="U190" t="s">
        <v>48</v>
      </c>
      <c r="V190" t="s">
        <v>57</v>
      </c>
      <c r="W190" t="s">
        <v>46</v>
      </c>
      <c r="X190" t="s">
        <v>48</v>
      </c>
      <c r="Y190" t="s">
        <v>57</v>
      </c>
      <c r="Z190" t="s">
        <v>46</v>
      </c>
      <c r="AA190" t="s">
        <v>48</v>
      </c>
      <c r="AB190" t="s">
        <v>57</v>
      </c>
      <c r="AD190" t="s">
        <v>23</v>
      </c>
      <c r="AE190" t="s">
        <v>46</v>
      </c>
      <c r="AF190" t="s">
        <v>48</v>
      </c>
      <c r="AG190" t="s">
        <v>57</v>
      </c>
    </row>
    <row r="191" spans="1:33" x14ac:dyDescent="0.3">
      <c r="A191">
        <v>8</v>
      </c>
      <c r="B191" t="s">
        <v>11</v>
      </c>
      <c r="C191">
        <v>16.600000000000001</v>
      </c>
      <c r="D191">
        <v>19.77</v>
      </c>
      <c r="E191">
        <v>11.77</v>
      </c>
      <c r="F191">
        <f>D191-E191</f>
        <v>8</v>
      </c>
      <c r="G191">
        <v>2052</v>
      </c>
      <c r="H191">
        <v>3.01</v>
      </c>
      <c r="I191">
        <v>2.66</v>
      </c>
      <c r="J191" s="4">
        <f>(H191+I191)/2</f>
        <v>2.835</v>
      </c>
      <c r="K191" s="4">
        <v>20.399000000000001</v>
      </c>
      <c r="L191" s="4">
        <v>43.494</v>
      </c>
      <c r="M191" s="4">
        <v>21.946999999999999</v>
      </c>
      <c r="N191" s="4">
        <v>20.702000000000002</v>
      </c>
      <c r="O191" s="4">
        <v>43.707999999999998</v>
      </c>
      <c r="P191" s="4">
        <v>22.689</v>
      </c>
      <c r="Q191" s="4">
        <v>10.484</v>
      </c>
      <c r="R191" s="4">
        <v>34.637999999999998</v>
      </c>
      <c r="S191" s="4">
        <v>0.23200000000000001</v>
      </c>
      <c r="T191" s="4">
        <f>0.3076*K191^1.0067</f>
        <v>6.4027948738950622</v>
      </c>
      <c r="U191" s="4">
        <f>0.1321*L191^0.9121</f>
        <v>4.1239579455341495</v>
      </c>
      <c r="V191" s="4">
        <f>-0.000048666*M191^2+0.052569*M191</f>
        <v>1.1302908514092058</v>
      </c>
      <c r="W191" s="4">
        <f>0.3076*N191^1.0067</f>
        <v>6.4985418158696753</v>
      </c>
      <c r="X191" s="4">
        <f>0.1321*O191^0.9121</f>
        <v>4.1424611671479257</v>
      </c>
      <c r="Y191" s="4">
        <f>-0.000048666*P191^2+0.052569*P191</f>
        <v>1.1676852357718139</v>
      </c>
      <c r="Z191" s="4">
        <f>0.3076*Q191^1.0067</f>
        <v>3.276052662229016</v>
      </c>
      <c r="AA191" s="4">
        <f>0.1321*R191^0.9121</f>
        <v>3.3506489872131073</v>
      </c>
      <c r="AB191" s="4">
        <f>-0.000048666*S191^2+0.052569*S191</f>
        <v>1.2193388601216E-2</v>
      </c>
      <c r="AD191" s="4">
        <f>F191/1000/PI()/0.0007/C191*100/G191*60*60</f>
        <v>38.446705460493483</v>
      </c>
      <c r="AE191" s="4">
        <f>(1-2*Z191/(T191+W191))*100</f>
        <v>49.213748295894497</v>
      </c>
      <c r="AF191" s="4">
        <f t="shared" ref="AF191:AF203" si="165">(1-2*AA191/(U191+X191))*100</f>
        <v>18.933483978022636</v>
      </c>
      <c r="AG191" s="4">
        <f t="shared" ref="AG191:AG203" si="166">(1-2*AB191/(V191+Y191))*100</f>
        <v>98.938771498168734</v>
      </c>
    </row>
    <row r="192" spans="1:33" x14ac:dyDescent="0.3">
      <c r="A192">
        <v>8</v>
      </c>
      <c r="B192" t="s">
        <v>12</v>
      </c>
      <c r="C192">
        <v>16.100000000000001</v>
      </c>
      <c r="D192">
        <v>20.48</v>
      </c>
      <c r="E192">
        <v>11.7</v>
      </c>
      <c r="F192">
        <f t="shared" ref="F192:F202" si="167">D192-E192</f>
        <v>8.7800000000000011</v>
      </c>
      <c r="G192">
        <v>2052</v>
      </c>
      <c r="H192">
        <v>3.01</v>
      </c>
      <c r="I192">
        <v>2.66</v>
      </c>
      <c r="J192" s="4">
        <f t="shared" ref="J192:J204" si="168">(H192+I192)/2</f>
        <v>2.835</v>
      </c>
      <c r="K192" s="4">
        <v>20.399000000000001</v>
      </c>
      <c r="L192" s="4">
        <v>43.494</v>
      </c>
      <c r="M192" s="4">
        <v>21.946999999999999</v>
      </c>
      <c r="N192" s="4">
        <v>20.702000000000002</v>
      </c>
      <c r="O192" s="4">
        <v>43.707999999999998</v>
      </c>
      <c r="P192" s="4">
        <v>22.689</v>
      </c>
      <c r="Q192" s="4">
        <v>11.317</v>
      </c>
      <c r="R192" s="4">
        <v>37.710999999999999</v>
      </c>
      <c r="S192" s="4">
        <v>0.25</v>
      </c>
      <c r="T192" s="4">
        <f t="shared" ref="T192:T203" si="169">0.3076*K192^1.0067</f>
        <v>6.4027948738950622</v>
      </c>
      <c r="U192" s="4">
        <f t="shared" ref="U192:U206" si="170">0.1321*L192^0.9121</f>
        <v>4.1239579455341495</v>
      </c>
      <c r="V192" s="4">
        <f t="shared" ref="V192:V206" si="171">-0.000048666*M192^2+0.052569*M192</f>
        <v>1.1302908514092058</v>
      </c>
      <c r="W192" s="4">
        <f t="shared" ref="W192:W203" si="172">0.3076*N192^1.0067</f>
        <v>6.4985418158696753</v>
      </c>
      <c r="X192" s="4">
        <f t="shared" ref="X192:X206" si="173">0.1321*O192^0.9121</f>
        <v>4.1424611671479257</v>
      </c>
      <c r="Y192" s="4">
        <f t="shared" ref="Y192:Y206" si="174">-0.000048666*P192^2+0.052569*P192</f>
        <v>1.1676852357718139</v>
      </c>
      <c r="Z192" s="4">
        <f t="shared" ref="Z192:Z203" si="175">0.3076*Q192^1.0067</f>
        <v>3.5381614540496158</v>
      </c>
      <c r="AA192" s="4">
        <f t="shared" ref="AA192:AA206" si="176">0.1321*R192^0.9121</f>
        <v>3.620756550501985</v>
      </c>
      <c r="AB192" s="4">
        <f t="shared" ref="AB192:AB206" si="177">-0.000048666*S192^2+0.052569*S192</f>
        <v>1.3139208374999999E-2</v>
      </c>
      <c r="AD192" s="4">
        <f t="shared" ref="AD192:AD203" si="178">F192/1000/PI()/0.0007/C192*100/G192*60*60</f>
        <v>43.505671020621158</v>
      </c>
      <c r="AE192" s="4">
        <f t="shared" ref="AE192:AE203" si="179">(1-2*Z192/(T192+W192))*100</f>
        <v>45.150467131725769</v>
      </c>
      <c r="AF192" s="4">
        <f t="shared" si="165"/>
        <v>12.398427876778328</v>
      </c>
      <c r="AG192" s="4">
        <f t="shared" si="166"/>
        <v>98.856453864050593</v>
      </c>
    </row>
    <row r="193" spans="1:33" x14ac:dyDescent="0.3">
      <c r="A193">
        <v>8</v>
      </c>
      <c r="B193" t="s">
        <v>13</v>
      </c>
      <c r="C193">
        <v>17.3</v>
      </c>
      <c r="D193">
        <v>20.64</v>
      </c>
      <c r="E193">
        <v>11.72</v>
      </c>
      <c r="F193">
        <f t="shared" si="167"/>
        <v>8.92</v>
      </c>
      <c r="G193">
        <v>2052</v>
      </c>
      <c r="H193">
        <v>3.01</v>
      </c>
      <c r="I193">
        <v>2.66</v>
      </c>
      <c r="J193" s="4">
        <f t="shared" si="168"/>
        <v>2.835</v>
      </c>
      <c r="K193" s="4">
        <v>20.399000000000001</v>
      </c>
      <c r="L193" s="4">
        <v>43.494</v>
      </c>
      <c r="M193" s="4">
        <v>21.946999999999999</v>
      </c>
      <c r="N193" s="4">
        <v>20.702000000000002</v>
      </c>
      <c r="O193" s="4">
        <v>43.707999999999998</v>
      </c>
      <c r="P193" s="4">
        <v>22.689</v>
      </c>
      <c r="Q193" s="4">
        <v>10.957000000000001</v>
      </c>
      <c r="R193" s="4">
        <v>36.247</v>
      </c>
      <c r="S193" s="4">
        <v>0.30099999999999999</v>
      </c>
      <c r="T193" s="4">
        <f t="shared" si="169"/>
        <v>6.4027948738950622</v>
      </c>
      <c r="U193" s="4">
        <f t="shared" si="170"/>
        <v>4.1239579455341495</v>
      </c>
      <c r="V193" s="4">
        <f t="shared" si="171"/>
        <v>1.1302908514092058</v>
      </c>
      <c r="W193" s="4">
        <f t="shared" si="172"/>
        <v>6.4985418158696753</v>
      </c>
      <c r="X193" s="4">
        <f t="shared" si="173"/>
        <v>4.1424611671479257</v>
      </c>
      <c r="Y193" s="4">
        <f t="shared" si="174"/>
        <v>1.1676852357718139</v>
      </c>
      <c r="Z193" s="4">
        <f t="shared" si="175"/>
        <v>3.4248687032646283</v>
      </c>
      <c r="AA193" s="4">
        <f t="shared" si="176"/>
        <v>3.4923267512208374</v>
      </c>
      <c r="AB193" s="4">
        <f t="shared" si="177"/>
        <v>1.5818859811733997E-2</v>
      </c>
      <c r="AD193" s="4">
        <f t="shared" si="178"/>
        <v>41.133530136894436</v>
      </c>
      <c r="AE193" s="4">
        <f t="shared" si="179"/>
        <v>46.906761901939284</v>
      </c>
      <c r="AF193" s="4">
        <f t="shared" si="165"/>
        <v>15.505693490352524</v>
      </c>
      <c r="AG193" s="4">
        <f t="shared" si="166"/>
        <v>98.623235472294297</v>
      </c>
    </row>
    <row r="194" spans="1:33" x14ac:dyDescent="0.3">
      <c r="A194">
        <v>8</v>
      </c>
      <c r="B194" t="s">
        <v>14</v>
      </c>
      <c r="C194">
        <v>16.899999999999999</v>
      </c>
      <c r="D194">
        <v>21.83</v>
      </c>
      <c r="E194">
        <v>12.26</v>
      </c>
      <c r="F194">
        <f t="shared" si="167"/>
        <v>9.5699999999999985</v>
      </c>
      <c r="G194">
        <v>2052</v>
      </c>
      <c r="H194">
        <v>3.01</v>
      </c>
      <c r="I194">
        <v>2.66</v>
      </c>
      <c r="J194" s="4">
        <f t="shared" si="168"/>
        <v>2.835</v>
      </c>
      <c r="K194" s="4">
        <v>20.399000000000001</v>
      </c>
      <c r="L194" s="4">
        <v>43.494</v>
      </c>
      <c r="M194" s="4">
        <v>21.946999999999999</v>
      </c>
      <c r="N194" s="4">
        <v>20.702000000000002</v>
      </c>
      <c r="O194" s="4">
        <v>43.707999999999998</v>
      </c>
      <c r="P194" s="4">
        <v>22.689</v>
      </c>
      <c r="Q194" s="4">
        <v>10.875</v>
      </c>
      <c r="R194" s="4">
        <v>35.76</v>
      </c>
      <c r="S194" s="4">
        <v>0.442</v>
      </c>
      <c r="T194" s="4">
        <f t="shared" si="169"/>
        <v>6.4027948738950622</v>
      </c>
      <c r="U194" s="4">
        <f t="shared" si="170"/>
        <v>4.1239579455341495</v>
      </c>
      <c r="V194" s="4">
        <f t="shared" si="171"/>
        <v>1.1302908514092058</v>
      </c>
      <c r="W194" s="4">
        <f t="shared" si="172"/>
        <v>6.4985418158696753</v>
      </c>
      <c r="X194" s="4">
        <f t="shared" si="173"/>
        <v>4.1424611671479257</v>
      </c>
      <c r="Y194" s="4">
        <f t="shared" si="174"/>
        <v>1.1676852357718139</v>
      </c>
      <c r="Z194" s="4">
        <f t="shared" si="175"/>
        <v>3.3990665903792023</v>
      </c>
      <c r="AA194" s="4">
        <f t="shared" si="176"/>
        <v>3.4495042677778254</v>
      </c>
      <c r="AB194" s="4">
        <f t="shared" si="177"/>
        <v>2.3225990415575999E-2</v>
      </c>
      <c r="AD194" s="4">
        <f t="shared" si="178"/>
        <v>45.175447654326298</v>
      </c>
      <c r="AE194" s="4">
        <f t="shared" si="179"/>
        <v>47.306753213008555</v>
      </c>
      <c r="AF194" s="4">
        <f t="shared" si="165"/>
        <v>16.541752341453243</v>
      </c>
      <c r="AG194" s="4">
        <f t="shared" si="166"/>
        <v>97.978569877629326</v>
      </c>
    </row>
    <row r="195" spans="1:33" x14ac:dyDescent="0.3">
      <c r="A195">
        <v>9</v>
      </c>
      <c r="B195" t="s">
        <v>11</v>
      </c>
      <c r="C195">
        <v>16.7</v>
      </c>
      <c r="D195">
        <v>20.04</v>
      </c>
      <c r="E195">
        <v>11.71</v>
      </c>
      <c r="F195">
        <f t="shared" si="167"/>
        <v>8.3299999999999983</v>
      </c>
      <c r="G195">
        <v>2052</v>
      </c>
      <c r="H195">
        <v>3.01</v>
      </c>
      <c r="I195">
        <v>2.66</v>
      </c>
      <c r="J195" s="4">
        <f t="shared" si="168"/>
        <v>2.835</v>
      </c>
      <c r="K195" s="4">
        <v>20.399000000000001</v>
      </c>
      <c r="L195" s="4">
        <v>43.494</v>
      </c>
      <c r="M195" s="4">
        <v>21.946999999999999</v>
      </c>
      <c r="N195" s="4">
        <v>20.702000000000002</v>
      </c>
      <c r="O195" s="4">
        <v>43.707999999999998</v>
      </c>
      <c r="P195" s="4">
        <v>22.689</v>
      </c>
      <c r="Q195" s="4">
        <v>10.766999999999999</v>
      </c>
      <c r="R195" s="4">
        <v>35.581000000000003</v>
      </c>
      <c r="S195" s="4">
        <v>0.251</v>
      </c>
      <c r="T195" s="4">
        <f t="shared" si="169"/>
        <v>6.4027948738950622</v>
      </c>
      <c r="U195" s="4">
        <f t="shared" si="170"/>
        <v>4.1239579455341495</v>
      </c>
      <c r="V195" s="4">
        <f t="shared" si="171"/>
        <v>1.1302908514092058</v>
      </c>
      <c r="W195" s="4">
        <f t="shared" si="172"/>
        <v>6.4985418158696753</v>
      </c>
      <c r="X195" s="4">
        <f t="shared" si="173"/>
        <v>4.1424611671479257</v>
      </c>
      <c r="Y195" s="4">
        <f t="shared" si="174"/>
        <v>1.1676852357718139</v>
      </c>
      <c r="Z195" s="4">
        <f t="shared" si="175"/>
        <v>3.3650853102983289</v>
      </c>
      <c r="AA195" s="4">
        <f t="shared" si="176"/>
        <v>3.4337517358155227</v>
      </c>
      <c r="AB195" s="4">
        <f t="shared" si="177"/>
        <v>1.3191752993333999E-2</v>
      </c>
      <c r="AD195" s="4">
        <f t="shared" si="178"/>
        <v>39.792915701093698</v>
      </c>
      <c r="AE195" s="4">
        <f t="shared" si="179"/>
        <v>47.833540179320856</v>
      </c>
      <c r="AF195" s="4">
        <f t="shared" si="165"/>
        <v>16.922873398771408</v>
      </c>
      <c r="AG195" s="4">
        <f t="shared" si="166"/>
        <v>98.851880742630655</v>
      </c>
    </row>
    <row r="196" spans="1:33" x14ac:dyDescent="0.3">
      <c r="A196">
        <v>9</v>
      </c>
      <c r="B196" t="s">
        <v>12</v>
      </c>
      <c r="C196">
        <v>17</v>
      </c>
      <c r="D196">
        <v>20.260000000000002</v>
      </c>
      <c r="E196">
        <v>11.75</v>
      </c>
      <c r="F196">
        <f t="shared" si="167"/>
        <v>8.5100000000000016</v>
      </c>
      <c r="G196">
        <v>2052</v>
      </c>
      <c r="H196">
        <v>3.01</v>
      </c>
      <c r="I196">
        <v>2.66</v>
      </c>
      <c r="J196" s="4">
        <f t="shared" si="168"/>
        <v>2.835</v>
      </c>
      <c r="K196" s="4">
        <v>20.399000000000001</v>
      </c>
      <c r="L196" s="4">
        <v>43.494</v>
      </c>
      <c r="M196" s="4">
        <v>21.946999999999999</v>
      </c>
      <c r="N196" s="4">
        <v>20.702000000000002</v>
      </c>
      <c r="O196" s="4">
        <v>43.707999999999998</v>
      </c>
      <c r="P196" s="4">
        <v>22.689</v>
      </c>
      <c r="Q196" s="4">
        <v>10.475</v>
      </c>
      <c r="R196" s="4">
        <v>34.774000000000001</v>
      </c>
      <c r="S196" s="4">
        <v>0.23300000000000001</v>
      </c>
      <c r="T196" s="4">
        <f t="shared" si="169"/>
        <v>6.4027948738950622</v>
      </c>
      <c r="U196" s="4">
        <f t="shared" si="170"/>
        <v>4.1239579455341495</v>
      </c>
      <c r="V196" s="4">
        <f t="shared" si="171"/>
        <v>1.1302908514092058</v>
      </c>
      <c r="W196" s="4">
        <f t="shared" si="172"/>
        <v>6.4985418158696753</v>
      </c>
      <c r="X196" s="4">
        <f t="shared" si="173"/>
        <v>4.1424611671479257</v>
      </c>
      <c r="Y196" s="4">
        <f t="shared" si="174"/>
        <v>1.1676852357718139</v>
      </c>
      <c r="Z196" s="4">
        <f t="shared" si="175"/>
        <v>3.2732214971630622</v>
      </c>
      <c r="AA196" s="4">
        <f t="shared" si="176"/>
        <v>3.3626462631367291</v>
      </c>
      <c r="AB196" s="4">
        <f t="shared" si="177"/>
        <v>1.2245934971526E-2</v>
      </c>
      <c r="AD196" s="4">
        <f t="shared" si="178"/>
        <v>39.935384511632897</v>
      </c>
      <c r="AE196" s="4">
        <f t="shared" si="179"/>
        <v>49.257637780124455</v>
      </c>
      <c r="AF196" s="4">
        <f t="shared" si="165"/>
        <v>18.643218610150925</v>
      </c>
      <c r="AG196" s="4">
        <f t="shared" si="166"/>
        <v>98.934198224268883</v>
      </c>
    </row>
    <row r="197" spans="1:33" x14ac:dyDescent="0.3">
      <c r="A197">
        <v>9</v>
      </c>
      <c r="B197" t="s">
        <v>13</v>
      </c>
      <c r="C197">
        <v>17.100000000000001</v>
      </c>
      <c r="D197">
        <v>21.36</v>
      </c>
      <c r="E197">
        <v>11.7</v>
      </c>
      <c r="F197">
        <f t="shared" si="167"/>
        <v>9.66</v>
      </c>
      <c r="G197">
        <v>2052</v>
      </c>
      <c r="H197">
        <v>3.01</v>
      </c>
      <c r="I197">
        <v>2.66</v>
      </c>
      <c r="J197" s="4">
        <f t="shared" si="168"/>
        <v>2.835</v>
      </c>
      <c r="K197" s="4">
        <v>20.399000000000001</v>
      </c>
      <c r="L197" s="4">
        <v>43.494</v>
      </c>
      <c r="M197" s="4">
        <v>21.946999999999999</v>
      </c>
      <c r="N197" s="4">
        <v>20.702000000000002</v>
      </c>
      <c r="O197" s="4">
        <v>43.707999999999998</v>
      </c>
      <c r="P197" s="4">
        <v>22.689</v>
      </c>
      <c r="Q197" s="4">
        <v>10.974</v>
      </c>
      <c r="R197" s="4">
        <v>36.149000000000001</v>
      </c>
      <c r="S197" s="4">
        <v>0.28399999999999997</v>
      </c>
      <c r="T197" s="4">
        <f t="shared" si="169"/>
        <v>6.4027948738950622</v>
      </c>
      <c r="U197" s="4">
        <f t="shared" si="170"/>
        <v>4.1239579455341495</v>
      </c>
      <c r="V197" s="4">
        <f t="shared" si="171"/>
        <v>1.1302908514092058</v>
      </c>
      <c r="W197" s="4">
        <f t="shared" si="172"/>
        <v>6.4985418158696753</v>
      </c>
      <c r="X197" s="4">
        <f t="shared" si="173"/>
        <v>4.1424611671479257</v>
      </c>
      <c r="Y197" s="4">
        <f t="shared" si="174"/>
        <v>1.1676852357718139</v>
      </c>
      <c r="Z197" s="4">
        <f t="shared" si="175"/>
        <v>3.4302180840248795</v>
      </c>
      <c r="AA197" s="4">
        <f t="shared" si="176"/>
        <v>3.4837135818465903</v>
      </c>
      <c r="AB197" s="4">
        <f t="shared" si="177"/>
        <v>1.4925670795103999E-2</v>
      </c>
      <c r="AD197" s="4">
        <f t="shared" si="178"/>
        <v>45.066958339348631</v>
      </c>
      <c r="AE197" s="4">
        <f t="shared" si="179"/>
        <v>46.823834359020488</v>
      </c>
      <c r="AF197" s="4">
        <f t="shared" si="165"/>
        <v>15.714082860812406</v>
      </c>
      <c r="AG197" s="4">
        <f t="shared" si="166"/>
        <v>98.7009724880633</v>
      </c>
    </row>
    <row r="198" spans="1:33" x14ac:dyDescent="0.3">
      <c r="A198">
        <v>9</v>
      </c>
      <c r="B198" t="s">
        <v>14</v>
      </c>
      <c r="C198">
        <v>17.5</v>
      </c>
      <c r="D198">
        <v>20.65</v>
      </c>
      <c r="E198">
        <v>11.81</v>
      </c>
      <c r="F198">
        <f t="shared" si="167"/>
        <v>8.8399999999999981</v>
      </c>
      <c r="G198">
        <v>2052</v>
      </c>
      <c r="H198">
        <v>3.01</v>
      </c>
      <c r="I198">
        <v>2.66</v>
      </c>
      <c r="J198" s="4">
        <f t="shared" si="168"/>
        <v>2.835</v>
      </c>
      <c r="K198" s="4">
        <v>20.399000000000001</v>
      </c>
      <c r="L198" s="4">
        <v>43.494</v>
      </c>
      <c r="M198" s="4">
        <v>21.946999999999999</v>
      </c>
      <c r="N198" s="4">
        <v>20.702000000000002</v>
      </c>
      <c r="O198" s="4">
        <v>43.707999999999998</v>
      </c>
      <c r="P198" s="4">
        <v>22.689</v>
      </c>
      <c r="Q198" s="4">
        <v>10.747</v>
      </c>
      <c r="R198" s="4">
        <v>35.523000000000003</v>
      </c>
      <c r="S198" s="4">
        <v>0.28499999999999998</v>
      </c>
      <c r="T198" s="4">
        <f t="shared" si="169"/>
        <v>6.4027948738950622</v>
      </c>
      <c r="U198" s="4">
        <f t="shared" si="170"/>
        <v>4.1239579455341495</v>
      </c>
      <c r="V198" s="4">
        <f t="shared" si="171"/>
        <v>1.1302908514092058</v>
      </c>
      <c r="W198" s="4">
        <f t="shared" si="172"/>
        <v>6.4985418158696753</v>
      </c>
      <c r="X198" s="4">
        <f t="shared" si="173"/>
        <v>4.1424611671479257</v>
      </c>
      <c r="Y198" s="4">
        <f t="shared" si="174"/>
        <v>1.1676852357718139</v>
      </c>
      <c r="Z198" s="4">
        <f t="shared" si="175"/>
        <v>3.3587927305850798</v>
      </c>
      <c r="AA198" s="4">
        <f t="shared" si="176"/>
        <v>3.4286460707359834</v>
      </c>
      <c r="AB198" s="4">
        <f t="shared" si="177"/>
        <v>1.4978212104149999E-2</v>
      </c>
      <c r="AD198" s="4">
        <f t="shared" si="178"/>
        <v>40.298738186390402</v>
      </c>
      <c r="AE198" s="4">
        <f t="shared" si="179"/>
        <v>47.931089446727256</v>
      </c>
      <c r="AF198" s="4">
        <f t="shared" si="165"/>
        <v>17.046401253092426</v>
      </c>
      <c r="AG198" s="4">
        <f t="shared" si="166"/>
        <v>98.696399654660965</v>
      </c>
    </row>
    <row r="199" spans="1:33" x14ac:dyDescent="0.3">
      <c r="A199">
        <v>10</v>
      </c>
      <c r="B199" t="s">
        <v>11</v>
      </c>
      <c r="C199">
        <v>16.899999999999999</v>
      </c>
      <c r="D199">
        <v>18.329999999999998</v>
      </c>
      <c r="E199">
        <v>11.77</v>
      </c>
      <c r="F199">
        <f t="shared" si="167"/>
        <v>6.5599999999999987</v>
      </c>
      <c r="G199">
        <v>2052</v>
      </c>
      <c r="H199">
        <v>3.01</v>
      </c>
      <c r="I199">
        <v>2.66</v>
      </c>
      <c r="J199" s="4">
        <f t="shared" si="168"/>
        <v>2.835</v>
      </c>
      <c r="K199" s="4">
        <v>20.399000000000001</v>
      </c>
      <c r="L199" s="4">
        <v>43.494</v>
      </c>
      <c r="M199" s="4">
        <v>21.946999999999999</v>
      </c>
      <c r="N199" s="4">
        <v>20.702000000000002</v>
      </c>
      <c r="O199" s="4">
        <v>43.707999999999998</v>
      </c>
      <c r="P199" s="4">
        <v>22.689</v>
      </c>
      <c r="Q199" s="4">
        <v>10.494999999999999</v>
      </c>
      <c r="R199" s="4">
        <v>34.691000000000003</v>
      </c>
      <c r="S199" s="4">
        <v>0.21</v>
      </c>
      <c r="T199" s="4">
        <f t="shared" si="169"/>
        <v>6.4027948738950622</v>
      </c>
      <c r="U199" s="4">
        <f t="shared" si="170"/>
        <v>4.1239579455341495</v>
      </c>
      <c r="V199" s="4">
        <f t="shared" si="171"/>
        <v>1.1302908514092058</v>
      </c>
      <c r="W199" s="4">
        <f t="shared" si="172"/>
        <v>6.4985418158696753</v>
      </c>
      <c r="X199" s="4">
        <f t="shared" si="173"/>
        <v>4.1424611671479257</v>
      </c>
      <c r="Y199" s="4">
        <f t="shared" si="174"/>
        <v>1.1676852357718139</v>
      </c>
      <c r="Z199" s="4">
        <f t="shared" si="175"/>
        <v>3.2795129971998631</v>
      </c>
      <c r="AA199" s="4">
        <f t="shared" si="176"/>
        <v>3.3553248877092039</v>
      </c>
      <c r="AB199" s="4">
        <f t="shared" si="177"/>
        <v>1.10373438294E-2</v>
      </c>
      <c r="AD199" s="4">
        <f t="shared" si="178"/>
        <v>30.966660043090958</v>
      </c>
      <c r="AE199" s="4">
        <f t="shared" si="179"/>
        <v>49.160105250153471</v>
      </c>
      <c r="AF199" s="4">
        <f t="shared" si="165"/>
        <v>18.820353965320447</v>
      </c>
      <c r="AG199" s="4">
        <f t="shared" si="166"/>
        <v>99.0393856671555</v>
      </c>
    </row>
    <row r="200" spans="1:33" x14ac:dyDescent="0.3">
      <c r="A200">
        <v>10</v>
      </c>
      <c r="B200" t="s">
        <v>12</v>
      </c>
      <c r="C200">
        <v>17</v>
      </c>
      <c r="D200">
        <v>19.829999999999998</v>
      </c>
      <c r="E200">
        <v>11.8</v>
      </c>
      <c r="F200">
        <f t="shared" si="167"/>
        <v>8.0299999999999976</v>
      </c>
      <c r="G200">
        <v>2052</v>
      </c>
      <c r="H200">
        <v>3.01</v>
      </c>
      <c r="I200">
        <v>2.66</v>
      </c>
      <c r="J200" s="4">
        <f t="shared" si="168"/>
        <v>2.835</v>
      </c>
      <c r="K200" s="4">
        <v>20.399000000000001</v>
      </c>
      <c r="L200" s="4">
        <v>43.494</v>
      </c>
      <c r="M200" s="4">
        <v>21.946999999999999</v>
      </c>
      <c r="N200" s="4">
        <v>20.702000000000002</v>
      </c>
      <c r="O200" s="4">
        <v>43.707999999999998</v>
      </c>
      <c r="P200" s="4">
        <v>22.689</v>
      </c>
      <c r="Q200" s="4">
        <v>10.500999999999999</v>
      </c>
      <c r="R200" s="4">
        <v>34.567999999999998</v>
      </c>
      <c r="S200" s="4">
        <v>0.34200000000000003</v>
      </c>
      <c r="T200" s="4">
        <f t="shared" si="169"/>
        <v>6.4027948738950622</v>
      </c>
      <c r="U200" s="4">
        <f t="shared" si="170"/>
        <v>4.1239579455341495</v>
      </c>
      <c r="V200" s="4">
        <f t="shared" si="171"/>
        <v>1.1302908514092058</v>
      </c>
      <c r="W200" s="4">
        <f t="shared" si="172"/>
        <v>6.4985418158696753</v>
      </c>
      <c r="X200" s="4">
        <f t="shared" si="173"/>
        <v>4.1424611671479257</v>
      </c>
      <c r="Y200" s="4">
        <f t="shared" si="174"/>
        <v>1.1676852357718139</v>
      </c>
      <c r="Z200" s="4">
        <f t="shared" si="175"/>
        <v>3.2814004628822331</v>
      </c>
      <c r="AA200" s="4">
        <f t="shared" si="176"/>
        <v>3.3444723055138632</v>
      </c>
      <c r="AB200" s="4">
        <f t="shared" si="177"/>
        <v>1.7972905829976002E-2</v>
      </c>
      <c r="AD200" s="4">
        <f t="shared" si="178"/>
        <v>37.682859885829856</v>
      </c>
      <c r="AE200" s="4">
        <f t="shared" si="179"/>
        <v>49.130845248221</v>
      </c>
      <c r="AF200" s="4">
        <f t="shared" si="165"/>
        <v>19.08292430073184</v>
      </c>
      <c r="AG200" s="4">
        <f t="shared" si="166"/>
        <v>98.435762153467508</v>
      </c>
    </row>
    <row r="201" spans="1:33" x14ac:dyDescent="0.3">
      <c r="A201">
        <v>10</v>
      </c>
      <c r="B201" t="s">
        <v>13</v>
      </c>
      <c r="C201">
        <v>16.3</v>
      </c>
      <c r="D201">
        <v>19.73</v>
      </c>
      <c r="E201">
        <v>11.73</v>
      </c>
      <c r="F201">
        <f t="shared" si="167"/>
        <v>8</v>
      </c>
      <c r="G201">
        <v>2052</v>
      </c>
      <c r="H201">
        <v>3.01</v>
      </c>
      <c r="I201">
        <v>2.66</v>
      </c>
      <c r="J201" s="4">
        <f t="shared" si="168"/>
        <v>2.835</v>
      </c>
      <c r="K201" s="4">
        <v>20.399000000000001</v>
      </c>
      <c r="L201" s="4">
        <v>43.494</v>
      </c>
      <c r="M201" s="4">
        <v>21.946999999999999</v>
      </c>
      <c r="N201" s="4">
        <v>20.702000000000002</v>
      </c>
      <c r="O201" s="4">
        <v>43.707999999999998</v>
      </c>
      <c r="P201" s="4">
        <v>22.689</v>
      </c>
      <c r="Q201" s="4">
        <v>10.446</v>
      </c>
      <c r="R201" s="4">
        <v>34.542999999999999</v>
      </c>
      <c r="S201" s="4">
        <v>0.26100000000000001</v>
      </c>
      <c r="T201" s="4">
        <f t="shared" si="169"/>
        <v>6.4027948738950622</v>
      </c>
      <c r="U201" s="4">
        <f t="shared" si="170"/>
        <v>4.1239579455341495</v>
      </c>
      <c r="V201" s="4">
        <f t="shared" si="171"/>
        <v>1.1302908514092058</v>
      </c>
      <c r="W201" s="4">
        <f t="shared" si="172"/>
        <v>6.4985418158696753</v>
      </c>
      <c r="X201" s="4">
        <f t="shared" si="173"/>
        <v>4.1424611671479257</v>
      </c>
      <c r="Y201" s="4">
        <f t="shared" si="174"/>
        <v>1.1676852357718139</v>
      </c>
      <c r="Z201" s="4">
        <f t="shared" si="175"/>
        <v>3.2640989651077987</v>
      </c>
      <c r="AA201" s="4">
        <f t="shared" si="176"/>
        <v>3.3422660814223892</v>
      </c>
      <c r="AB201" s="4">
        <f t="shared" si="177"/>
        <v>1.3717193823414001E-2</v>
      </c>
      <c r="AD201" s="4">
        <f t="shared" si="178"/>
        <v>39.154313536453486</v>
      </c>
      <c r="AE201" s="4">
        <f t="shared" si="179"/>
        <v>49.399057731787302</v>
      </c>
      <c r="AF201" s="4">
        <f t="shared" si="165"/>
        <v>19.136302288501405</v>
      </c>
      <c r="AG201" s="4">
        <f t="shared" si="166"/>
        <v>98.806149994342093</v>
      </c>
    </row>
    <row r="202" spans="1:33" x14ac:dyDescent="0.3">
      <c r="A202">
        <v>10</v>
      </c>
      <c r="B202" t="s">
        <v>14</v>
      </c>
      <c r="C202">
        <v>17</v>
      </c>
      <c r="D202">
        <v>20.3</v>
      </c>
      <c r="E202">
        <v>11.72</v>
      </c>
      <c r="F202">
        <f t="shared" si="167"/>
        <v>8.58</v>
      </c>
      <c r="G202">
        <v>2052</v>
      </c>
      <c r="H202">
        <v>3.01</v>
      </c>
      <c r="I202">
        <v>2.66</v>
      </c>
      <c r="J202" s="4">
        <f t="shared" si="168"/>
        <v>2.835</v>
      </c>
      <c r="K202" s="4">
        <v>20.399000000000001</v>
      </c>
      <c r="L202" s="4">
        <v>43.494</v>
      </c>
      <c r="M202" s="4">
        <v>21.946999999999999</v>
      </c>
      <c r="N202" s="4">
        <v>20.702000000000002</v>
      </c>
      <c r="O202" s="4">
        <v>43.707999999999998</v>
      </c>
      <c r="P202" s="4">
        <v>22.689</v>
      </c>
      <c r="Q202" s="4">
        <v>10.917</v>
      </c>
      <c r="R202" s="4">
        <v>35.554000000000002</v>
      </c>
      <c r="S202" s="4">
        <v>0.24</v>
      </c>
      <c r="T202" s="4">
        <f t="shared" si="169"/>
        <v>6.4027948738950622</v>
      </c>
      <c r="U202" s="4">
        <f t="shared" si="170"/>
        <v>4.1239579455341495</v>
      </c>
      <c r="V202" s="4">
        <f t="shared" si="171"/>
        <v>1.1302908514092058</v>
      </c>
      <c r="W202" s="4">
        <f t="shared" si="172"/>
        <v>6.4985418158696753</v>
      </c>
      <c r="X202" s="4">
        <f t="shared" si="173"/>
        <v>4.1424611671479257</v>
      </c>
      <c r="Y202" s="4">
        <f t="shared" si="174"/>
        <v>1.1676852357718139</v>
      </c>
      <c r="Z202" s="4">
        <f t="shared" si="175"/>
        <v>3.4122821445093896</v>
      </c>
      <c r="AA202" s="4">
        <f t="shared" si="176"/>
        <v>3.4313750517749733</v>
      </c>
      <c r="AB202" s="4">
        <f t="shared" si="177"/>
        <v>1.2613756838399999E-2</v>
      </c>
      <c r="AD202" s="4">
        <f t="shared" si="178"/>
        <v>40.263877686229158</v>
      </c>
      <c r="AE202" s="4">
        <f t="shared" si="179"/>
        <v>47.101882129523517</v>
      </c>
      <c r="AF202" s="4">
        <f t="shared" si="165"/>
        <v>16.980375541069115</v>
      </c>
      <c r="AG202" s="4">
        <f t="shared" si="166"/>
        <v>98.902185544160858</v>
      </c>
    </row>
    <row r="203" spans="1:33" x14ac:dyDescent="0.3">
      <c r="A203">
        <v>11</v>
      </c>
      <c r="B203" t="s">
        <v>11</v>
      </c>
      <c r="C203">
        <v>16.899999999999999</v>
      </c>
      <c r="D203">
        <v>19.399999999999999</v>
      </c>
      <c r="E203">
        <v>11.72</v>
      </c>
      <c r="F203">
        <f>D203-E203</f>
        <v>7.6799999999999979</v>
      </c>
      <c r="G203">
        <v>2052</v>
      </c>
      <c r="H203">
        <v>3.01</v>
      </c>
      <c r="I203">
        <v>2.66</v>
      </c>
      <c r="J203" s="4">
        <f t="shared" si="168"/>
        <v>2.835</v>
      </c>
      <c r="K203" s="4">
        <v>20.399000000000001</v>
      </c>
      <c r="L203" s="4">
        <v>43.494</v>
      </c>
      <c r="M203" s="4">
        <v>21.946999999999999</v>
      </c>
      <c r="N203" s="4">
        <v>20.702000000000002</v>
      </c>
      <c r="O203" s="4">
        <v>43.707999999999998</v>
      </c>
      <c r="P203" s="4">
        <v>22.689</v>
      </c>
      <c r="Q203" s="4">
        <v>11.721</v>
      </c>
      <c r="R203" s="4">
        <v>38.942999999999998</v>
      </c>
      <c r="S203" s="4">
        <v>0.317</v>
      </c>
      <c r="T203" s="4">
        <f t="shared" si="169"/>
        <v>6.4027948738950622</v>
      </c>
      <c r="U203" s="4">
        <f t="shared" si="170"/>
        <v>4.1239579455341495</v>
      </c>
      <c r="V203" s="4">
        <f t="shared" si="171"/>
        <v>1.1302908514092058</v>
      </c>
      <c r="W203" s="4">
        <f t="shared" si="172"/>
        <v>6.4985418158696753</v>
      </c>
      <c r="X203" s="4">
        <f t="shared" si="173"/>
        <v>4.1424611671479257</v>
      </c>
      <c r="Y203" s="4">
        <f t="shared" si="174"/>
        <v>1.1676852357718139</v>
      </c>
      <c r="Z203" s="4">
        <f t="shared" si="175"/>
        <v>3.6653298214225307</v>
      </c>
      <c r="AA203" s="4">
        <f t="shared" si="176"/>
        <v>3.7284942492864879</v>
      </c>
      <c r="AB203" s="4">
        <f t="shared" si="177"/>
        <v>1.6659482602326001E-2</v>
      </c>
      <c r="AD203" s="4">
        <f t="shared" si="178"/>
        <v>36.253650782155269</v>
      </c>
      <c r="AE203" s="4">
        <f t="shared" si="179"/>
        <v>43.179068811832245</v>
      </c>
      <c r="AF203" s="4">
        <f t="shared" si="165"/>
        <v>9.7917925896994227</v>
      </c>
      <c r="AG203" s="4">
        <f t="shared" si="166"/>
        <v>98.550073458530846</v>
      </c>
    </row>
    <row r="204" spans="1:33" x14ac:dyDescent="0.3">
      <c r="A204">
        <v>11</v>
      </c>
      <c r="B204" t="s">
        <v>12</v>
      </c>
      <c r="C204">
        <v>17.100000000000001</v>
      </c>
      <c r="D204">
        <v>18.87</v>
      </c>
      <c r="E204">
        <v>11.72</v>
      </c>
      <c r="F204">
        <f>D204-E204</f>
        <v>7.15</v>
      </c>
      <c r="G204">
        <v>2052</v>
      </c>
      <c r="H204">
        <v>3.01</v>
      </c>
      <c r="I204">
        <v>2.66</v>
      </c>
      <c r="J204" s="4">
        <f t="shared" si="168"/>
        <v>2.835</v>
      </c>
      <c r="K204" s="4">
        <v>20.399000000000001</v>
      </c>
      <c r="L204" s="4">
        <v>43.494</v>
      </c>
      <c r="M204" s="4">
        <v>21.946999999999999</v>
      </c>
      <c r="N204" s="4">
        <v>20.702000000000002</v>
      </c>
      <c r="O204" s="4">
        <v>43.707999999999998</v>
      </c>
      <c r="P204" s="4">
        <v>22.689</v>
      </c>
      <c r="Q204" s="4">
        <v>11.709</v>
      </c>
      <c r="R204" s="4">
        <v>38.695</v>
      </c>
      <c r="S204" s="4">
        <v>0.44400000000000001</v>
      </c>
      <c r="T204" s="4">
        <f t="shared" ref="T204" si="180">0.3076*K204^1.0067</f>
        <v>6.4027948738950622</v>
      </c>
      <c r="U204" s="4">
        <f t="shared" si="170"/>
        <v>4.1239579455341495</v>
      </c>
      <c r="V204" s="4">
        <f t="shared" si="171"/>
        <v>1.1302908514092058</v>
      </c>
      <c r="W204" s="4">
        <f t="shared" ref="W204" si="181">0.3076*N204^1.0067</f>
        <v>6.4985418158696753</v>
      </c>
      <c r="X204" s="4">
        <f t="shared" si="173"/>
        <v>4.1424611671479257</v>
      </c>
      <c r="Y204" s="4">
        <f t="shared" si="174"/>
        <v>1.1676852357718139</v>
      </c>
      <c r="Z204" s="4">
        <f t="shared" ref="Z204" si="182">0.3076*Q204^1.0067</f>
        <v>3.6615521148736963</v>
      </c>
      <c r="AA204" s="4">
        <f t="shared" si="176"/>
        <v>3.7068311780921408</v>
      </c>
      <c r="AB204" s="4">
        <f t="shared" si="177"/>
        <v>2.3331042179423996E-2</v>
      </c>
      <c r="AD204" s="4">
        <f t="shared" ref="AD204" si="183">F204/1000/PI()/0.0007/C204*100/G204*60*60</f>
        <v>33.357013677675219</v>
      </c>
      <c r="AE204" s="4">
        <f t="shared" ref="AE204" si="184">(1-2*Z204/(T204+W204))*100</f>
        <v>43.237631837349298</v>
      </c>
      <c r="AF204" s="4">
        <f t="shared" ref="AF204" si="185">(1-2*AA204/(U204+X204))*100</f>
        <v>10.315914846242457</v>
      </c>
      <c r="AG204" s="4">
        <f t="shared" ref="AG204" si="186">(1-2*AB204/(V204+Y204))*100</f>
        <v>97.96942689616543</v>
      </c>
    </row>
    <row r="205" spans="1:33" x14ac:dyDescent="0.3">
      <c r="A205">
        <v>11</v>
      </c>
      <c r="B205" t="s">
        <v>13</v>
      </c>
      <c r="C205">
        <v>17.2</v>
      </c>
      <c r="D205">
        <v>18.18</v>
      </c>
      <c r="E205">
        <v>11.8</v>
      </c>
      <c r="F205">
        <f t="shared" ref="F205:F206" si="187">D205-E205</f>
        <v>6.379999999999999</v>
      </c>
      <c r="G205">
        <v>2052</v>
      </c>
      <c r="H205">
        <v>3.01</v>
      </c>
      <c r="I205">
        <v>2.66</v>
      </c>
      <c r="J205" s="4">
        <f t="shared" ref="J205:J206" si="188">(H205+I205)/2</f>
        <v>2.835</v>
      </c>
      <c r="K205" s="4">
        <v>20.399000000000001</v>
      </c>
      <c r="L205" s="4">
        <v>43.494</v>
      </c>
      <c r="M205" s="4">
        <v>21.946999999999999</v>
      </c>
      <c r="N205" s="4">
        <v>20.702000000000002</v>
      </c>
      <c r="O205" s="4">
        <v>43.707999999999998</v>
      </c>
      <c r="P205" s="4">
        <v>22.689</v>
      </c>
      <c r="Q205" s="4">
        <v>11.805</v>
      </c>
      <c r="R205" s="4">
        <v>39.293999999999997</v>
      </c>
      <c r="S205" s="4">
        <v>0.33900000000000002</v>
      </c>
      <c r="T205" s="4">
        <f>0.3076*K205^1.0067</f>
        <v>6.4027948738950622</v>
      </c>
      <c r="U205" s="4">
        <f t="shared" si="170"/>
        <v>4.1239579455341495</v>
      </c>
      <c r="V205" s="4">
        <f t="shared" si="171"/>
        <v>1.1302908514092058</v>
      </c>
      <c r="W205" s="4">
        <f>0.3076*N205^1.0067</f>
        <v>6.4985418158696753</v>
      </c>
      <c r="X205" s="4">
        <f t="shared" si="173"/>
        <v>4.1424611671479257</v>
      </c>
      <c r="Y205" s="4">
        <f t="shared" si="174"/>
        <v>1.1676852357718139</v>
      </c>
      <c r="Z205" s="4">
        <f>0.3076*Q205^1.0067</f>
        <v>3.6917744913636885</v>
      </c>
      <c r="AA205" s="4">
        <f t="shared" si="176"/>
        <v>3.7591337817728498</v>
      </c>
      <c r="AB205" s="4">
        <f t="shared" si="177"/>
        <v>1.7815298254614E-2</v>
      </c>
      <c r="AD205" s="4">
        <f>F205/1000/PI()/0.0007/C205*100/G205*60*60</f>
        <v>29.591669199926923</v>
      </c>
      <c r="AE205" s="4">
        <f t="shared" ref="AE205:AG206" si="189">(1-2*Z205/(T205+W205))*100</f>
        <v>42.769116408029959</v>
      </c>
      <c r="AF205" s="4">
        <f t="shared" si="189"/>
        <v>9.0504913788920565</v>
      </c>
      <c r="AG205" s="4">
        <f t="shared" si="189"/>
        <v>98.449479230528596</v>
      </c>
    </row>
    <row r="206" spans="1:33" x14ac:dyDescent="0.3">
      <c r="A206">
        <v>11</v>
      </c>
      <c r="B206" t="s">
        <v>14</v>
      </c>
      <c r="C206">
        <v>16.7</v>
      </c>
      <c r="D206">
        <v>17.600000000000001</v>
      </c>
      <c r="E206">
        <v>11.7</v>
      </c>
      <c r="F206">
        <f t="shared" si="187"/>
        <v>5.9000000000000021</v>
      </c>
      <c r="G206">
        <v>2052</v>
      </c>
      <c r="H206">
        <v>3.01</v>
      </c>
      <c r="I206">
        <v>2.66</v>
      </c>
      <c r="J206" s="4">
        <f t="shared" si="188"/>
        <v>2.835</v>
      </c>
      <c r="K206" s="4">
        <v>20.399000000000001</v>
      </c>
      <c r="L206" s="4">
        <v>43.494</v>
      </c>
      <c r="M206" s="4">
        <v>21.946999999999999</v>
      </c>
      <c r="N206" s="4">
        <v>20.702000000000002</v>
      </c>
      <c r="O206" s="4">
        <v>43.707999999999998</v>
      </c>
      <c r="P206" s="4">
        <v>22.689</v>
      </c>
      <c r="Q206" s="4">
        <v>11.922000000000001</v>
      </c>
      <c r="R206" s="4">
        <v>40.121000000000002</v>
      </c>
      <c r="S206" s="4">
        <v>0.28999999999999998</v>
      </c>
      <c r="T206" s="4">
        <f>0.3076*K206^1.0067</f>
        <v>6.4027948738950622</v>
      </c>
      <c r="U206" s="4">
        <f t="shared" si="170"/>
        <v>4.1239579455341495</v>
      </c>
      <c r="V206" s="4">
        <f t="shared" si="171"/>
        <v>1.1302908514092058</v>
      </c>
      <c r="W206" s="4">
        <f>0.3076*N206^1.0067</f>
        <v>6.4985418158696753</v>
      </c>
      <c r="X206" s="4">
        <f t="shared" si="173"/>
        <v>4.1424611671479257</v>
      </c>
      <c r="Y206" s="4">
        <f t="shared" si="174"/>
        <v>1.1676852357718139</v>
      </c>
      <c r="Z206" s="4">
        <f>0.3076*Q206^1.0067</f>
        <v>3.7286102378831565</v>
      </c>
      <c r="AA206" s="4">
        <f t="shared" si="176"/>
        <v>3.831229693261581</v>
      </c>
      <c r="AB206" s="4">
        <f t="shared" si="177"/>
        <v>1.5240917189399999E-2</v>
      </c>
      <c r="AD206" s="4">
        <f>F206/1000/PI()/0.0007/C206*100/G206*60*60</f>
        <v>28.18465817964621</v>
      </c>
      <c r="AE206" s="4">
        <f t="shared" si="189"/>
        <v>42.198078733326192</v>
      </c>
      <c r="AF206" s="4">
        <f t="shared" si="189"/>
        <v>7.3061832206443356</v>
      </c>
      <c r="AG206" s="4">
        <f t="shared" si="189"/>
        <v>98.673535614715959</v>
      </c>
    </row>
    <row r="208" spans="1:33" x14ac:dyDescent="0.3">
      <c r="B208" s="7" t="s">
        <v>55</v>
      </c>
      <c r="C208" s="7"/>
      <c r="D208" s="7"/>
      <c r="E208" s="7" t="s">
        <v>44</v>
      </c>
      <c r="F208" s="7"/>
      <c r="G208" s="7"/>
    </row>
    <row r="209" spans="1:33" x14ac:dyDescent="0.3">
      <c r="A209" t="s">
        <v>1</v>
      </c>
      <c r="B209" t="s">
        <v>46</v>
      </c>
      <c r="C209" t="s">
        <v>48</v>
      </c>
      <c r="D209" t="s">
        <v>57</v>
      </c>
      <c r="E209" t="s">
        <v>46</v>
      </c>
      <c r="F209" t="s">
        <v>48</v>
      </c>
      <c r="G209" t="s">
        <v>57</v>
      </c>
    </row>
    <row r="210" spans="1:33" x14ac:dyDescent="0.3">
      <c r="A210">
        <v>8</v>
      </c>
      <c r="B210" s="4">
        <f>AVERAGE(AE191:AE194)</f>
        <v>47.144432635642026</v>
      </c>
      <c r="C210" s="4">
        <f>AVERAGE(AF191:AF194)</f>
        <v>15.844839421651685</v>
      </c>
      <c r="D210" s="4">
        <f>AVERAGE(AG191:AG194)</f>
        <v>98.599257678035741</v>
      </c>
      <c r="E210" s="4">
        <f>_xlfn.CONFIDENCE.T(0.05,_xlfn.STDEV.S(AE191:AE194),4)</f>
        <v>2.6532266067917334</v>
      </c>
      <c r="F210" s="4">
        <f>_xlfn.CONFIDENCE.T(0.05,_xlfn.STDEV.S(AF191:AF194),4)</f>
        <v>4.3108332420957804</v>
      </c>
      <c r="G210" s="4">
        <f>_xlfn.CONFIDENCE.T(0.05,_xlfn.STDEV.S(AG191:AG194),4)</f>
        <v>0.69192156923782411</v>
      </c>
    </row>
    <row r="211" spans="1:33" x14ac:dyDescent="0.3">
      <c r="A211">
        <v>9</v>
      </c>
      <c r="B211" s="4">
        <f>AVERAGE(AE195:AE198)</f>
        <v>47.961525441298264</v>
      </c>
      <c r="C211" s="4">
        <f>AVERAGE(AF195:AF198)</f>
        <v>17.081644030706791</v>
      </c>
      <c r="D211" s="4">
        <f>AVERAGE(AG195:AG198)</f>
        <v>98.795862777405958</v>
      </c>
      <c r="E211" s="4">
        <f>_xlfn.CONFIDENCE.T(0.05,_xlfn.STDEV.S(AE195:AE198),4)</f>
        <v>1.5889818667575248</v>
      </c>
      <c r="F211" s="4">
        <f>_xlfn.CONFIDENCE.T(0.05,_xlfn.STDEV.S(AF195:AF198),4)</f>
        <v>1.9128216307513897</v>
      </c>
      <c r="G211" s="4">
        <f>_xlfn.CONFIDENCE.T(0.05,_xlfn.STDEV.S(AG195:AG198),4)</f>
        <v>0.18641048064788102</v>
      </c>
    </row>
    <row r="212" spans="1:33" x14ac:dyDescent="0.3">
      <c r="A212">
        <v>10</v>
      </c>
      <c r="B212" s="4">
        <f>AVERAGE(AE199:AE202)</f>
        <v>48.697972589921321</v>
      </c>
      <c r="C212" s="4">
        <f>AVERAGE(AF199:AF202)</f>
        <v>18.504989023905701</v>
      </c>
      <c r="D212" s="4">
        <f>AVERAGE(AG199:AG202)</f>
        <v>98.795870839781486</v>
      </c>
      <c r="E212" s="4">
        <f>_xlfn.CONFIDENCE.T(0.05,_xlfn.STDEV.S(AE199:AE202),4)</f>
        <v>1.70391457951909</v>
      </c>
      <c r="F212" s="4">
        <f>_xlfn.CONFIDENCE.T(0.05,_xlfn.STDEV.S(AF199:AF202),4)</f>
        <v>1.6321913969523427</v>
      </c>
      <c r="G212" s="4">
        <f>_xlfn.CONFIDENCE.T(0.05,_xlfn.STDEV.S(AG199:AG202),4)</f>
        <v>0.4112485525706534</v>
      </c>
    </row>
    <row r="213" spans="1:33" x14ac:dyDescent="0.3">
      <c r="A213">
        <v>11</v>
      </c>
      <c r="B213" s="4">
        <f>AVERAGE(AE203:AE206)</f>
        <v>42.84597394763442</v>
      </c>
      <c r="C213" s="4">
        <f>AVERAGE(AF203:AF206)</f>
        <v>9.1160955088695683</v>
      </c>
      <c r="D213" s="4">
        <f>AVERAGE(AG203:AG206)</f>
        <v>98.410628799985204</v>
      </c>
      <c r="E213" s="4">
        <f>_xlfn.CONFIDENCE.T(0.05,_xlfn.STDEV.S(AE203:AE206),4)</f>
        <v>0.76313674505312867</v>
      </c>
      <c r="F213" s="4">
        <f>_xlfn.CONFIDENCE.T(0.05,_xlfn.STDEV.S(AF203:AF206),4)</f>
        <v>2.0901468460302777</v>
      </c>
      <c r="G213" s="4">
        <f>_xlfn.CONFIDENCE.T(0.05,_xlfn.STDEV.S(AG203:AG206),4)</f>
        <v>0.49021836692397541</v>
      </c>
    </row>
    <row r="215" spans="1:33" x14ac:dyDescent="0.3">
      <c r="A215" s="2" t="s">
        <v>58</v>
      </c>
    </row>
    <row r="217" spans="1:33" x14ac:dyDescent="0.3">
      <c r="K217" s="7" t="s">
        <v>49</v>
      </c>
      <c r="L217" s="7"/>
      <c r="M217" s="7"/>
      <c r="N217" s="7" t="s">
        <v>50</v>
      </c>
      <c r="O217" s="7"/>
      <c r="P217" s="7"/>
      <c r="Q217" s="7" t="s">
        <v>51</v>
      </c>
      <c r="R217" s="7"/>
      <c r="S217" s="7"/>
      <c r="T217" s="7" t="s">
        <v>52</v>
      </c>
      <c r="U217" s="7"/>
      <c r="V217" s="7"/>
      <c r="W217" s="7" t="s">
        <v>53</v>
      </c>
      <c r="X217" s="7"/>
      <c r="Y217" s="7"/>
      <c r="Z217" s="7" t="s">
        <v>54</v>
      </c>
      <c r="AA217" s="7"/>
      <c r="AB217" s="7"/>
      <c r="AE217" s="7" t="s">
        <v>34</v>
      </c>
      <c r="AF217" s="7"/>
      <c r="AG217" s="7"/>
    </row>
    <row r="218" spans="1:33" x14ac:dyDescent="0.3">
      <c r="A218" t="s">
        <v>1</v>
      </c>
      <c r="B218" t="s">
        <v>2</v>
      </c>
      <c r="C218" t="s">
        <v>3</v>
      </c>
      <c r="D218" t="s">
        <v>6</v>
      </c>
      <c r="E218" t="s">
        <v>5</v>
      </c>
      <c r="F218" t="s">
        <v>4</v>
      </c>
      <c r="G218" t="s">
        <v>7</v>
      </c>
      <c r="H218" t="s">
        <v>10</v>
      </c>
      <c r="I218" t="s">
        <v>9</v>
      </c>
      <c r="J218" t="s">
        <v>8</v>
      </c>
      <c r="K218" t="s">
        <v>46</v>
      </c>
      <c r="L218" t="s">
        <v>47</v>
      </c>
      <c r="M218" t="s">
        <v>57</v>
      </c>
      <c r="N218" t="s">
        <v>46</v>
      </c>
      <c r="O218" t="s">
        <v>47</v>
      </c>
      <c r="P218" t="s">
        <v>57</v>
      </c>
      <c r="Q218" t="s">
        <v>46</v>
      </c>
      <c r="R218" t="s">
        <v>47</v>
      </c>
      <c r="S218" t="s">
        <v>57</v>
      </c>
      <c r="T218" t="s">
        <v>46</v>
      </c>
      <c r="U218" t="s">
        <v>47</v>
      </c>
      <c r="V218" t="s">
        <v>57</v>
      </c>
      <c r="W218" t="s">
        <v>46</v>
      </c>
      <c r="X218" t="s">
        <v>47</v>
      </c>
      <c r="Y218" t="s">
        <v>57</v>
      </c>
      <c r="Z218" t="s">
        <v>46</v>
      </c>
      <c r="AA218" t="s">
        <v>47</v>
      </c>
      <c r="AB218" t="s">
        <v>57</v>
      </c>
      <c r="AD218" t="s">
        <v>23</v>
      </c>
      <c r="AE218" t="s">
        <v>46</v>
      </c>
      <c r="AF218" t="s">
        <v>47</v>
      </c>
      <c r="AG218" t="s">
        <v>57</v>
      </c>
    </row>
    <row r="219" spans="1:33" x14ac:dyDescent="0.3">
      <c r="A219">
        <v>8</v>
      </c>
      <c r="B219" t="s">
        <v>11</v>
      </c>
      <c r="C219">
        <v>16.600000000000001</v>
      </c>
      <c r="D219">
        <v>24.74</v>
      </c>
      <c r="E219">
        <v>12.35</v>
      </c>
      <c r="F219">
        <f>D219-E219</f>
        <v>12.389999999999999</v>
      </c>
      <c r="G219">
        <v>3300</v>
      </c>
      <c r="H219">
        <v>3.12</v>
      </c>
      <c r="I219">
        <v>2.93</v>
      </c>
      <c r="J219" s="4">
        <f>(H219+I219)/2</f>
        <v>3.0250000000000004</v>
      </c>
      <c r="K219" s="4">
        <v>27.337</v>
      </c>
      <c r="L219" s="4">
        <v>7.6920000000000002</v>
      </c>
      <c r="M219" s="4">
        <v>110.60599999999999</v>
      </c>
      <c r="N219" s="4">
        <v>28.303999999999998</v>
      </c>
      <c r="O219" s="4">
        <v>8.0510000000000002</v>
      </c>
      <c r="P219" s="4">
        <v>114.756</v>
      </c>
      <c r="Q219" s="4">
        <v>1.202</v>
      </c>
      <c r="R219" s="4">
        <v>1.1679999999999999</v>
      </c>
      <c r="S219" s="4">
        <v>2.59</v>
      </c>
      <c r="T219" s="4">
        <f>0.3076*K219^1.0067</f>
        <v>8.5973263890708704</v>
      </c>
      <c r="U219" s="4">
        <f>0.1428*L219^1.0375</f>
        <v>1.185752245710737</v>
      </c>
      <c r="V219" s="4">
        <f>-0.000048666*M219^2+0.052569*M219</f>
        <v>5.2190821909728236</v>
      </c>
      <c r="W219" s="4">
        <f>0.3076*N219^1.0067</f>
        <v>8.9035156633024624</v>
      </c>
      <c r="X219" s="4">
        <f>0.1428*O219^1.0375</f>
        <v>1.2432183238268799</v>
      </c>
      <c r="Y219" s="4">
        <f>-0.000048666*P219^2+0.052569*P219</f>
        <v>5.3917285525410241</v>
      </c>
      <c r="Z219" s="4">
        <f>0.3076*Q219^1.0067</f>
        <v>0.37019125798091534</v>
      </c>
      <c r="AA219" s="4">
        <f>0.1428*R219^1.0375</f>
        <v>0.16776453476223474</v>
      </c>
      <c r="AB219" s="4">
        <f>-0.000048666*S219^2+0.052569*S219</f>
        <v>0.13582725360539999</v>
      </c>
      <c r="AD219" s="4">
        <f>F219/1000/PI()/0.0007/C219*100/G219*60*60</f>
        <v>37.025750178224051</v>
      </c>
      <c r="AE219" s="4">
        <f>(1-2*Z219/(T219+W219))*100</f>
        <v>95.769446328661516</v>
      </c>
      <c r="AF219" s="4">
        <f t="shared" ref="AF219:AF234" si="190">(1-2*AA219/(U219+X219))*100</f>
        <v>86.186367437612006</v>
      </c>
      <c r="AG219" s="4">
        <f t="shared" ref="AG219:AG234" si="191">(1-2*AB219/(V219+Y219))*100</f>
        <v>97.439832697262503</v>
      </c>
    </row>
    <row r="220" spans="1:33" x14ac:dyDescent="0.3">
      <c r="A220">
        <v>8</v>
      </c>
      <c r="B220" t="s">
        <v>12</v>
      </c>
      <c r="C220">
        <v>16.100000000000001</v>
      </c>
      <c r="D220">
        <v>25.23</v>
      </c>
      <c r="E220">
        <v>11.79</v>
      </c>
      <c r="F220">
        <f t="shared" ref="F220:F230" si="192">D220-E220</f>
        <v>13.440000000000001</v>
      </c>
      <c r="G220">
        <v>3300</v>
      </c>
      <c r="H220">
        <v>3.12</v>
      </c>
      <c r="I220">
        <v>2.93</v>
      </c>
      <c r="J220" s="4">
        <f t="shared" ref="J220:J234" si="193">(H220+I220)/2</f>
        <v>3.0250000000000004</v>
      </c>
      <c r="K220" s="4">
        <v>27.337</v>
      </c>
      <c r="L220" s="4">
        <v>7.6920000000000002</v>
      </c>
      <c r="M220" s="4">
        <v>110.60599999999999</v>
      </c>
      <c r="N220" s="4">
        <v>28.303999999999998</v>
      </c>
      <c r="O220" s="4">
        <v>8.0510000000000002</v>
      </c>
      <c r="P220" s="4">
        <v>114.756</v>
      </c>
      <c r="Q220" s="4">
        <v>1.276</v>
      </c>
      <c r="R220" s="4">
        <v>0.95199999999999996</v>
      </c>
      <c r="S220" s="4">
        <v>2.7480000000000002</v>
      </c>
      <c r="T220" s="4">
        <f t="shared" ref="T220:T234" si="194">0.3076*K220^1.0067</f>
        <v>8.5973263890708704</v>
      </c>
      <c r="U220" s="4">
        <f t="shared" ref="U220:U234" si="195">0.1428*L220^1.0375</f>
        <v>1.185752245710737</v>
      </c>
      <c r="V220" s="4">
        <f t="shared" ref="V220:V234" si="196">-0.000048666*M220^2+0.052569*M220</f>
        <v>5.2190821909728236</v>
      </c>
      <c r="W220" s="4">
        <f t="shared" ref="W220:W234" si="197">0.3076*N220^1.0067</f>
        <v>8.9035156633024624</v>
      </c>
      <c r="X220" s="4">
        <f t="shared" ref="X220:X234" si="198">0.1428*O220^1.0375</f>
        <v>1.2432183238268799</v>
      </c>
      <c r="Y220" s="4">
        <f t="shared" ref="Y220:Y234" si="199">-0.000048666*P220^2+0.052569*P220</f>
        <v>5.3917285525410241</v>
      </c>
      <c r="Z220" s="4">
        <f t="shared" ref="Z220:Z234" si="200">0.3076*Q220^1.0067</f>
        <v>0.39313906914914132</v>
      </c>
      <c r="AA220" s="4">
        <f t="shared" ref="AA220:AA234" si="201">0.1428*R220^1.0375</f>
        <v>0.13569506124993508</v>
      </c>
      <c r="AB220" s="4">
        <f t="shared" ref="AB220:AB234" si="202">-0.000048666*S220^2+0.052569*S220</f>
        <v>0.14409211050633602</v>
      </c>
      <c r="AD220" s="4">
        <f t="shared" ref="AD220:AD234" si="203">F220/1000/PI()/0.0007/C220*100/G220*60*60</f>
        <v>41.410840077213642</v>
      </c>
      <c r="AE220" s="4">
        <f t="shared" ref="AE220:AE234" si="204">(1-2*Z220/(T220+W220))*100</f>
        <v>95.507198248259982</v>
      </c>
      <c r="AF220" s="4">
        <f t="shared" si="190"/>
        <v>88.8269489180541</v>
      </c>
      <c r="AG220" s="4">
        <f t="shared" si="191"/>
        <v>97.284050880006205</v>
      </c>
    </row>
    <row r="221" spans="1:33" x14ac:dyDescent="0.3">
      <c r="A221">
        <v>8</v>
      </c>
      <c r="B221" t="s">
        <v>13</v>
      </c>
      <c r="C221">
        <v>17.3</v>
      </c>
      <c r="D221">
        <v>25.35</v>
      </c>
      <c r="E221">
        <v>11.72</v>
      </c>
      <c r="F221">
        <f t="shared" si="192"/>
        <v>13.63</v>
      </c>
      <c r="G221">
        <v>3300</v>
      </c>
      <c r="H221">
        <v>3.12</v>
      </c>
      <c r="I221">
        <v>2.93</v>
      </c>
      <c r="J221" s="4">
        <f t="shared" si="193"/>
        <v>3.0250000000000004</v>
      </c>
      <c r="K221" s="4">
        <v>27.337</v>
      </c>
      <c r="L221" s="4">
        <v>7.6920000000000002</v>
      </c>
      <c r="M221" s="4">
        <v>110.60599999999999</v>
      </c>
      <c r="N221" s="4">
        <v>28.303999999999998</v>
      </c>
      <c r="O221" s="4">
        <v>8.0510000000000002</v>
      </c>
      <c r="P221" s="4">
        <v>114.756</v>
      </c>
      <c r="Q221" s="4">
        <v>1.7669999999999999</v>
      </c>
      <c r="R221" s="4">
        <v>0.88100000000000001</v>
      </c>
      <c r="S221" s="4">
        <v>3.9750000000000001</v>
      </c>
      <c r="T221" s="4">
        <f t="shared" si="194"/>
        <v>8.5973263890708704</v>
      </c>
      <c r="U221" s="4">
        <f t="shared" si="195"/>
        <v>1.185752245710737</v>
      </c>
      <c r="V221" s="4">
        <f t="shared" si="196"/>
        <v>5.2190821909728236</v>
      </c>
      <c r="W221" s="4">
        <f t="shared" si="197"/>
        <v>8.9035156633024624</v>
      </c>
      <c r="X221" s="4">
        <f t="shared" si="198"/>
        <v>1.2432183238268799</v>
      </c>
      <c r="Y221" s="4">
        <f t="shared" si="199"/>
        <v>5.3917285525410241</v>
      </c>
      <c r="Z221" s="4">
        <f t="shared" si="200"/>
        <v>0.54560628634947694</v>
      </c>
      <c r="AA221" s="4">
        <f t="shared" si="201"/>
        <v>0.12521048922014638</v>
      </c>
      <c r="AB221" s="4">
        <f t="shared" si="202"/>
        <v>0.20819282178374998</v>
      </c>
      <c r="AD221" s="4">
        <f t="shared" si="203"/>
        <v>39.083225721958414</v>
      </c>
      <c r="AE221" s="4">
        <f t="shared" si="204"/>
        <v>93.764799605451145</v>
      </c>
      <c r="AF221" s="4">
        <f t="shared" si="190"/>
        <v>89.690242377536777</v>
      </c>
      <c r="AG221" s="4">
        <f t="shared" si="191"/>
        <v>96.075835733645263</v>
      </c>
    </row>
    <row r="222" spans="1:33" x14ac:dyDescent="0.3">
      <c r="A222">
        <v>8</v>
      </c>
      <c r="B222" t="s">
        <v>14</v>
      </c>
      <c r="C222">
        <v>16.899999999999999</v>
      </c>
      <c r="D222">
        <v>26.46</v>
      </c>
      <c r="E222">
        <v>11.79</v>
      </c>
      <c r="F222">
        <f t="shared" si="192"/>
        <v>14.670000000000002</v>
      </c>
      <c r="G222">
        <v>3300</v>
      </c>
      <c r="H222">
        <v>3.12</v>
      </c>
      <c r="I222">
        <v>2.93</v>
      </c>
      <c r="J222" s="4">
        <f t="shared" si="193"/>
        <v>3.0250000000000004</v>
      </c>
      <c r="K222" s="4">
        <v>27.337</v>
      </c>
      <c r="L222" s="4">
        <v>7.6920000000000002</v>
      </c>
      <c r="M222" s="4">
        <v>110.60599999999999</v>
      </c>
      <c r="N222" s="4">
        <v>28.303999999999998</v>
      </c>
      <c r="O222" s="4">
        <v>8.0510000000000002</v>
      </c>
      <c r="P222" s="4">
        <v>114.756</v>
      </c>
      <c r="Q222" s="4">
        <v>2.2869999999999999</v>
      </c>
      <c r="R222" s="4">
        <v>0.79400000000000004</v>
      </c>
      <c r="S222" s="4">
        <v>5.3680000000000003</v>
      </c>
      <c r="T222" s="4">
        <f t="shared" si="194"/>
        <v>8.5973263890708704</v>
      </c>
      <c r="U222" s="4">
        <f t="shared" si="195"/>
        <v>1.185752245710737</v>
      </c>
      <c r="V222" s="4">
        <f t="shared" si="196"/>
        <v>5.2190821909728236</v>
      </c>
      <c r="W222" s="4">
        <f t="shared" si="197"/>
        <v>8.9035156633024624</v>
      </c>
      <c r="X222" s="4">
        <f t="shared" si="198"/>
        <v>1.2432183238268799</v>
      </c>
      <c r="Y222" s="4">
        <f t="shared" si="199"/>
        <v>5.3917285525410241</v>
      </c>
      <c r="Z222" s="4">
        <f t="shared" si="200"/>
        <v>0.70739107976454274</v>
      </c>
      <c r="AA222" s="4">
        <f t="shared" si="201"/>
        <v>0.1124066432100613</v>
      </c>
      <c r="AB222" s="4">
        <f t="shared" si="202"/>
        <v>0.28078806057561601</v>
      </c>
      <c r="AD222" s="4">
        <f t="shared" si="203"/>
        <v>43.06099466978754</v>
      </c>
      <c r="AE222" s="4">
        <f t="shared" si="204"/>
        <v>91.915919500929249</v>
      </c>
      <c r="AF222" s="4">
        <f t="shared" si="190"/>
        <v>90.744503484745039</v>
      </c>
      <c r="AG222" s="4">
        <f t="shared" si="191"/>
        <v>94.707509777285296</v>
      </c>
    </row>
    <row r="223" spans="1:33" x14ac:dyDescent="0.3">
      <c r="A223">
        <v>9</v>
      </c>
      <c r="B223" t="s">
        <v>11</v>
      </c>
      <c r="C223">
        <v>16.7</v>
      </c>
      <c r="D223">
        <v>24.63</v>
      </c>
      <c r="E223">
        <v>11.71</v>
      </c>
      <c r="F223">
        <f t="shared" si="192"/>
        <v>12.919999999999998</v>
      </c>
      <c r="G223">
        <v>3300</v>
      </c>
      <c r="H223">
        <v>3.12</v>
      </c>
      <c r="I223">
        <v>2.93</v>
      </c>
      <c r="J223" s="4">
        <f t="shared" si="193"/>
        <v>3.0250000000000004</v>
      </c>
      <c r="K223" s="4">
        <v>27.337</v>
      </c>
      <c r="L223" s="4">
        <v>7.6920000000000002</v>
      </c>
      <c r="M223" s="4">
        <v>110.60599999999999</v>
      </c>
      <c r="N223" s="4">
        <v>28.303999999999998</v>
      </c>
      <c r="O223" s="4">
        <v>8.0510000000000002</v>
      </c>
      <c r="P223" s="4">
        <v>114.756</v>
      </c>
      <c r="Q223" s="4">
        <v>1.67</v>
      </c>
      <c r="R223" s="4">
        <v>0.66600000000000004</v>
      </c>
      <c r="S223" s="4">
        <v>3.5640000000000001</v>
      </c>
      <c r="T223" s="4">
        <f t="shared" si="194"/>
        <v>8.5973263890708704</v>
      </c>
      <c r="U223" s="4">
        <f t="shared" si="195"/>
        <v>1.185752245710737</v>
      </c>
      <c r="V223" s="4">
        <f t="shared" si="196"/>
        <v>5.2190821909728236</v>
      </c>
      <c r="W223" s="4">
        <f t="shared" si="197"/>
        <v>8.9035156633024624</v>
      </c>
      <c r="X223" s="4">
        <f t="shared" si="198"/>
        <v>1.2432183238268799</v>
      </c>
      <c r="Y223" s="4">
        <f t="shared" si="199"/>
        <v>5.3917285525410241</v>
      </c>
      <c r="Z223" s="4">
        <f t="shared" si="200"/>
        <v>0.51546003942197227</v>
      </c>
      <c r="AA223" s="4">
        <f t="shared" si="201"/>
        <v>9.3666160913135829E-2</v>
      </c>
      <c r="AB223" s="4">
        <f t="shared" si="202"/>
        <v>0.18673775579606397</v>
      </c>
      <c r="AD223" s="4">
        <f t="shared" si="203"/>
        <v>38.378384597507505</v>
      </c>
      <c r="AE223" s="4">
        <f t="shared" si="204"/>
        <v>94.109311564787603</v>
      </c>
      <c r="AF223" s="4">
        <f t="shared" si="190"/>
        <v>92.287583712390031</v>
      </c>
      <c r="AG223" s="4">
        <f t="shared" si="191"/>
        <v>96.480235859258684</v>
      </c>
    </row>
    <row r="224" spans="1:33" x14ac:dyDescent="0.3">
      <c r="A224">
        <v>9</v>
      </c>
      <c r="B224" t="s">
        <v>12</v>
      </c>
      <c r="C224">
        <v>17</v>
      </c>
      <c r="D224">
        <v>24.85</v>
      </c>
      <c r="E224">
        <v>11.72</v>
      </c>
      <c r="F224">
        <f t="shared" si="192"/>
        <v>13.13</v>
      </c>
      <c r="G224">
        <v>3300</v>
      </c>
      <c r="H224">
        <v>3.12</v>
      </c>
      <c r="I224">
        <v>2.93</v>
      </c>
      <c r="J224" s="4">
        <f t="shared" si="193"/>
        <v>3.0250000000000004</v>
      </c>
      <c r="K224" s="4">
        <v>27.337</v>
      </c>
      <c r="L224" s="4">
        <v>7.6920000000000002</v>
      </c>
      <c r="M224" s="4">
        <v>110.60599999999999</v>
      </c>
      <c r="N224" s="4">
        <v>28.303999999999998</v>
      </c>
      <c r="O224" s="4">
        <v>8.0510000000000002</v>
      </c>
      <c r="P224" s="4">
        <v>114.756</v>
      </c>
      <c r="Q224" s="4">
        <v>1.371</v>
      </c>
      <c r="R224" s="4">
        <v>0.56200000000000006</v>
      </c>
      <c r="S224" s="4">
        <v>2.7930000000000001</v>
      </c>
      <c r="T224" s="4">
        <f t="shared" si="194"/>
        <v>8.5973263890708704</v>
      </c>
      <c r="U224" s="4">
        <f t="shared" si="195"/>
        <v>1.185752245710737</v>
      </c>
      <c r="V224" s="4">
        <f t="shared" si="196"/>
        <v>5.2190821909728236</v>
      </c>
      <c r="W224" s="4">
        <f t="shared" si="197"/>
        <v>8.9035156633024624</v>
      </c>
      <c r="X224" s="4">
        <f t="shared" si="198"/>
        <v>1.2432183238268799</v>
      </c>
      <c r="Y224" s="4">
        <f t="shared" si="199"/>
        <v>5.3917285525410241</v>
      </c>
      <c r="Z224" s="4">
        <f t="shared" si="200"/>
        <v>0.42261210923285253</v>
      </c>
      <c r="AA224" s="4">
        <f t="shared" si="201"/>
        <v>7.85379633331246E-2</v>
      </c>
      <c r="AB224" s="4">
        <f t="shared" si="202"/>
        <v>0.14644558088256601</v>
      </c>
      <c r="AD224" s="4">
        <f t="shared" si="203"/>
        <v>38.313908072664681</v>
      </c>
      <c r="AE224" s="4">
        <f t="shared" si="204"/>
        <v>95.170379711237487</v>
      </c>
      <c r="AF224" s="4">
        <f t="shared" si="190"/>
        <v>93.5332305530507</v>
      </c>
      <c r="AG224" s="4">
        <f t="shared" si="191"/>
        <v>97.239691020366465</v>
      </c>
    </row>
    <row r="225" spans="1:33" x14ac:dyDescent="0.3">
      <c r="A225">
        <v>9</v>
      </c>
      <c r="B225" t="s">
        <v>13</v>
      </c>
      <c r="C225">
        <v>17.100000000000001</v>
      </c>
      <c r="D225">
        <v>26.56</v>
      </c>
      <c r="E225">
        <v>11.83</v>
      </c>
      <c r="F225">
        <f t="shared" si="192"/>
        <v>14.729999999999999</v>
      </c>
      <c r="G225">
        <v>3300</v>
      </c>
      <c r="H225">
        <v>3.12</v>
      </c>
      <c r="I225">
        <v>2.93</v>
      </c>
      <c r="J225" s="4">
        <f t="shared" si="193"/>
        <v>3.0250000000000004</v>
      </c>
      <c r="K225" s="4">
        <v>27.337</v>
      </c>
      <c r="L225" s="4">
        <v>7.6920000000000002</v>
      </c>
      <c r="M225" s="4">
        <v>110.60599999999999</v>
      </c>
      <c r="N225" s="4">
        <v>28.303999999999998</v>
      </c>
      <c r="O225" s="4">
        <v>8.0510000000000002</v>
      </c>
      <c r="P225" s="4">
        <v>114.756</v>
      </c>
      <c r="Q225" s="4">
        <v>1.67</v>
      </c>
      <c r="R225" s="4">
        <v>0.58399999999999996</v>
      </c>
      <c r="S225" s="4">
        <v>3.64</v>
      </c>
      <c r="T225" s="4">
        <f t="shared" si="194"/>
        <v>8.5973263890708704</v>
      </c>
      <c r="U225" s="4">
        <f t="shared" si="195"/>
        <v>1.185752245710737</v>
      </c>
      <c r="V225" s="4">
        <f t="shared" si="196"/>
        <v>5.2190821909728236</v>
      </c>
      <c r="W225" s="4">
        <f t="shared" si="197"/>
        <v>8.9035156633024624</v>
      </c>
      <c r="X225" s="4">
        <f t="shared" si="198"/>
        <v>1.2432183238268799</v>
      </c>
      <c r="Y225" s="4">
        <f t="shared" si="199"/>
        <v>5.3917285525410241</v>
      </c>
      <c r="Z225" s="4">
        <f t="shared" si="200"/>
        <v>0.51546003942197227</v>
      </c>
      <c r="AA225" s="4">
        <f t="shared" si="201"/>
        <v>8.1730007038405161E-2</v>
      </c>
      <c r="AB225" s="4">
        <f t="shared" si="202"/>
        <v>0.19070635496639998</v>
      </c>
      <c r="AD225" s="4">
        <f t="shared" si="203"/>
        <v>42.731416026313376</v>
      </c>
      <c r="AE225" s="4">
        <f t="shared" si="204"/>
        <v>94.109311564787603</v>
      </c>
      <c r="AF225" s="4">
        <f t="shared" si="190"/>
        <v>93.270399562398694</v>
      </c>
      <c r="AG225" s="4">
        <f t="shared" si="191"/>
        <v>96.405432919761111</v>
      </c>
    </row>
    <row r="226" spans="1:33" x14ac:dyDescent="0.3">
      <c r="A226">
        <v>9</v>
      </c>
      <c r="B226" t="s">
        <v>14</v>
      </c>
      <c r="C226">
        <v>17.5</v>
      </c>
      <c r="D226">
        <v>25.04</v>
      </c>
      <c r="E226">
        <v>11.79</v>
      </c>
      <c r="F226">
        <f t="shared" si="192"/>
        <v>13.25</v>
      </c>
      <c r="G226">
        <v>3300</v>
      </c>
      <c r="H226">
        <v>3.12</v>
      </c>
      <c r="I226">
        <v>2.93</v>
      </c>
      <c r="J226" s="4">
        <f t="shared" si="193"/>
        <v>3.0250000000000004</v>
      </c>
      <c r="K226" s="4">
        <v>27.337</v>
      </c>
      <c r="L226" s="4">
        <v>7.6920000000000002</v>
      </c>
      <c r="M226" s="4">
        <v>110.60599999999999</v>
      </c>
      <c r="N226" s="4">
        <v>28.303999999999998</v>
      </c>
      <c r="O226" s="4">
        <v>8.0510000000000002</v>
      </c>
      <c r="P226" s="4">
        <v>114.756</v>
      </c>
      <c r="Q226" s="4">
        <v>1.6890000000000001</v>
      </c>
      <c r="R226" s="4">
        <v>0.52700000000000002</v>
      </c>
      <c r="S226" s="4">
        <v>3.6190000000000002</v>
      </c>
      <c r="T226" s="4">
        <f t="shared" si="194"/>
        <v>8.5973263890708704</v>
      </c>
      <c r="U226" s="4">
        <f t="shared" si="195"/>
        <v>1.185752245710737</v>
      </c>
      <c r="V226" s="4">
        <f t="shared" si="196"/>
        <v>5.2190821909728236</v>
      </c>
      <c r="W226" s="4">
        <f t="shared" si="197"/>
        <v>8.9035156633024624</v>
      </c>
      <c r="X226" s="4">
        <f t="shared" si="198"/>
        <v>1.2432183238268799</v>
      </c>
      <c r="Y226" s="4">
        <f t="shared" si="199"/>
        <v>5.3917285525410241</v>
      </c>
      <c r="Z226" s="4">
        <f t="shared" si="200"/>
        <v>0.5213640712673675</v>
      </c>
      <c r="AA226" s="4">
        <f t="shared" si="201"/>
        <v>7.3469438503335469E-2</v>
      </c>
      <c r="AB226" s="4">
        <f t="shared" si="202"/>
        <v>0.189609824562774</v>
      </c>
      <c r="AD226" s="4">
        <f t="shared" si="203"/>
        <v>37.559385456937086</v>
      </c>
      <c r="AE226" s="4">
        <f t="shared" si="204"/>
        <v>94.041840161666229</v>
      </c>
      <c r="AF226" s="4">
        <f t="shared" si="190"/>
        <v>93.950569889587314</v>
      </c>
      <c r="AG226" s="4">
        <f t="shared" si="191"/>
        <v>96.426101093572356</v>
      </c>
    </row>
    <row r="227" spans="1:33" x14ac:dyDescent="0.3">
      <c r="A227">
        <v>10</v>
      </c>
      <c r="B227" t="s">
        <v>11</v>
      </c>
      <c r="C227">
        <v>16.899999999999999</v>
      </c>
      <c r="D227">
        <v>21.98</v>
      </c>
      <c r="E227">
        <v>11.79</v>
      </c>
      <c r="F227">
        <f t="shared" si="192"/>
        <v>10.190000000000001</v>
      </c>
      <c r="G227">
        <v>3300</v>
      </c>
      <c r="H227">
        <v>3.12</v>
      </c>
      <c r="I227">
        <v>2.93</v>
      </c>
      <c r="J227" s="4">
        <f t="shared" si="193"/>
        <v>3.0250000000000004</v>
      </c>
      <c r="K227" s="4">
        <v>27.337</v>
      </c>
      <c r="L227" s="4">
        <v>7.6920000000000002</v>
      </c>
      <c r="M227" s="4">
        <v>110.60599999999999</v>
      </c>
      <c r="N227" s="4">
        <v>28.303999999999998</v>
      </c>
      <c r="O227" s="4">
        <v>8.0510000000000002</v>
      </c>
      <c r="P227" s="4">
        <v>114.756</v>
      </c>
      <c r="Q227" s="4">
        <v>1.3260000000000001</v>
      </c>
      <c r="R227" s="4">
        <v>0.42899999999999999</v>
      </c>
      <c r="S227" s="4">
        <v>2.6320000000000001</v>
      </c>
      <c r="T227" s="4">
        <f t="shared" si="194"/>
        <v>8.5973263890708704</v>
      </c>
      <c r="U227" s="4">
        <f t="shared" si="195"/>
        <v>1.185752245710737</v>
      </c>
      <c r="V227" s="4">
        <f t="shared" si="196"/>
        <v>5.2190821909728236</v>
      </c>
      <c r="W227" s="4">
        <f t="shared" si="197"/>
        <v>8.9035156633024624</v>
      </c>
      <c r="X227" s="4">
        <f t="shared" si="198"/>
        <v>1.2432183238268799</v>
      </c>
      <c r="Y227" s="4">
        <f t="shared" si="199"/>
        <v>5.3917285525410241</v>
      </c>
      <c r="Z227" s="4">
        <f t="shared" si="200"/>
        <v>0.40864942936474125</v>
      </c>
      <c r="AA227" s="4">
        <f t="shared" si="201"/>
        <v>5.9347529921830892E-2</v>
      </c>
      <c r="AB227" s="4">
        <f t="shared" si="202"/>
        <v>0.138024477983616</v>
      </c>
      <c r="AD227" s="4">
        <f t="shared" si="203"/>
        <v>29.910806795169396</v>
      </c>
      <c r="AE227" s="4">
        <f t="shared" si="204"/>
        <v>95.329945517572128</v>
      </c>
      <c r="AF227" s="4">
        <f t="shared" si="190"/>
        <v>95.113359489314163</v>
      </c>
      <c r="AG227" s="4">
        <f t="shared" si="191"/>
        <v>97.398417871735447</v>
      </c>
    </row>
    <row r="228" spans="1:33" x14ac:dyDescent="0.3">
      <c r="A228">
        <v>10</v>
      </c>
      <c r="B228" t="s">
        <v>12</v>
      </c>
      <c r="C228">
        <v>17</v>
      </c>
      <c r="D228">
        <v>24.01</v>
      </c>
      <c r="E228">
        <v>11.7</v>
      </c>
      <c r="F228">
        <f t="shared" si="192"/>
        <v>12.310000000000002</v>
      </c>
      <c r="G228">
        <v>3300</v>
      </c>
      <c r="H228">
        <v>3.12</v>
      </c>
      <c r="I228">
        <v>2.93</v>
      </c>
      <c r="J228" s="4">
        <f t="shared" si="193"/>
        <v>3.0250000000000004</v>
      </c>
      <c r="K228" s="4">
        <v>27.337</v>
      </c>
      <c r="L228" s="4">
        <v>7.6920000000000002</v>
      </c>
      <c r="M228" s="4">
        <v>110.60599999999999</v>
      </c>
      <c r="N228" s="4">
        <v>28.303999999999998</v>
      </c>
      <c r="O228" s="4">
        <v>8.0510000000000002</v>
      </c>
      <c r="P228" s="4">
        <v>114.756</v>
      </c>
      <c r="Q228" s="4">
        <v>2.2559999999999998</v>
      </c>
      <c r="R228" s="4">
        <v>0.51800000000000002</v>
      </c>
      <c r="S228" s="4">
        <v>5.2190000000000003</v>
      </c>
      <c r="T228" s="4">
        <f t="shared" si="194"/>
        <v>8.5973263890708704</v>
      </c>
      <c r="U228" s="4">
        <f t="shared" si="195"/>
        <v>1.185752245710737</v>
      </c>
      <c r="V228" s="4">
        <f t="shared" si="196"/>
        <v>5.2190821909728236</v>
      </c>
      <c r="W228" s="4">
        <f t="shared" si="197"/>
        <v>8.9035156633024624</v>
      </c>
      <c r="X228" s="4">
        <f t="shared" si="198"/>
        <v>1.2432183238268799</v>
      </c>
      <c r="Y228" s="4">
        <f t="shared" si="199"/>
        <v>5.3917285525410241</v>
      </c>
      <c r="Z228" s="4">
        <f t="shared" si="200"/>
        <v>0.69773867853029203</v>
      </c>
      <c r="AA228" s="4">
        <f t="shared" si="201"/>
        <v>7.2168110233196303E-2</v>
      </c>
      <c r="AB228" s="4">
        <f t="shared" si="202"/>
        <v>0.27303204838997402</v>
      </c>
      <c r="AD228" s="4">
        <f t="shared" si="203"/>
        <v>35.921112595163919</v>
      </c>
      <c r="AE228" s="4">
        <f t="shared" si="204"/>
        <v>92.026227350178615</v>
      </c>
      <c r="AF228" s="4">
        <f t="shared" si="190"/>
        <v>94.057720489636537</v>
      </c>
      <c r="AG228" s="4">
        <f t="shared" si="191"/>
        <v>94.853700532603085</v>
      </c>
    </row>
    <row r="229" spans="1:33" x14ac:dyDescent="0.3">
      <c r="A229">
        <v>10</v>
      </c>
      <c r="B229" t="s">
        <v>13</v>
      </c>
      <c r="C229">
        <v>16.3</v>
      </c>
      <c r="D229">
        <v>23.91</v>
      </c>
      <c r="E229">
        <v>11.77</v>
      </c>
      <c r="F229">
        <f t="shared" si="192"/>
        <v>12.14</v>
      </c>
      <c r="G229">
        <v>3300</v>
      </c>
      <c r="H229">
        <v>3.12</v>
      </c>
      <c r="I229">
        <v>2.93</v>
      </c>
      <c r="J229" s="4">
        <f t="shared" si="193"/>
        <v>3.0250000000000004</v>
      </c>
      <c r="K229" s="4">
        <v>27.337</v>
      </c>
      <c r="L229" s="4">
        <v>7.6920000000000002</v>
      </c>
      <c r="M229" s="4">
        <v>110.60599999999999</v>
      </c>
      <c r="N229" s="4">
        <v>28.303999999999998</v>
      </c>
      <c r="O229" s="4">
        <v>8.0510000000000002</v>
      </c>
      <c r="P229" s="4">
        <v>114.756</v>
      </c>
      <c r="Q229" s="4">
        <v>1.6970000000000001</v>
      </c>
      <c r="R229" s="4">
        <v>0.40200000000000002</v>
      </c>
      <c r="S229" s="4">
        <v>3.5750000000000002</v>
      </c>
      <c r="T229" s="4">
        <f t="shared" si="194"/>
        <v>8.5973263890708704</v>
      </c>
      <c r="U229" s="4">
        <f t="shared" si="195"/>
        <v>1.185752245710737</v>
      </c>
      <c r="V229" s="4">
        <f t="shared" si="196"/>
        <v>5.2190821909728236</v>
      </c>
      <c r="W229" s="4">
        <f t="shared" si="197"/>
        <v>8.9035156633024624</v>
      </c>
      <c r="X229" s="4">
        <f t="shared" si="198"/>
        <v>1.2432183238268799</v>
      </c>
      <c r="Y229" s="4">
        <f t="shared" si="199"/>
        <v>5.3917285525410241</v>
      </c>
      <c r="Z229" s="4">
        <f t="shared" si="200"/>
        <v>0.5238501128333698</v>
      </c>
      <c r="AA229" s="4">
        <f t="shared" si="201"/>
        <v>5.5476970567193702E-2</v>
      </c>
      <c r="AB229" s="4">
        <f t="shared" si="202"/>
        <v>0.18731219310375</v>
      </c>
      <c r="AD229" s="4">
        <f t="shared" si="203"/>
        <v>36.946366201302375</v>
      </c>
      <c r="AE229" s="4">
        <f t="shared" si="204"/>
        <v>94.013429625092485</v>
      </c>
      <c r="AF229" s="4">
        <f t="shared" si="190"/>
        <v>95.432059057203446</v>
      </c>
      <c r="AG229" s="4">
        <f t="shared" si="191"/>
        <v>96.469408462152629</v>
      </c>
    </row>
    <row r="230" spans="1:33" x14ac:dyDescent="0.3">
      <c r="A230">
        <v>10</v>
      </c>
      <c r="B230" t="s">
        <v>14</v>
      </c>
      <c r="C230">
        <v>17</v>
      </c>
      <c r="D230">
        <v>24.88</v>
      </c>
      <c r="E230">
        <v>11.72</v>
      </c>
      <c r="F230">
        <f t="shared" si="192"/>
        <v>13.159999999999998</v>
      </c>
      <c r="G230">
        <v>3300</v>
      </c>
      <c r="H230">
        <v>3.12</v>
      </c>
      <c r="I230">
        <v>2.93</v>
      </c>
      <c r="J230" s="4">
        <f t="shared" si="193"/>
        <v>3.0250000000000004</v>
      </c>
      <c r="K230" s="4">
        <v>27.337</v>
      </c>
      <c r="L230" s="4">
        <v>7.6920000000000002</v>
      </c>
      <c r="M230" s="4">
        <v>110.60599999999999</v>
      </c>
      <c r="N230" s="4">
        <v>28.303999999999998</v>
      </c>
      <c r="O230" s="4">
        <v>8.0510000000000002</v>
      </c>
      <c r="P230" s="4">
        <v>114.756</v>
      </c>
      <c r="Q230" s="4">
        <v>1.4610000000000001</v>
      </c>
      <c r="R230" s="4">
        <v>0.36099999999999999</v>
      </c>
      <c r="S230" s="4">
        <v>2.9409999999999998</v>
      </c>
      <c r="T230" s="4">
        <f t="shared" si="194"/>
        <v>8.5973263890708704</v>
      </c>
      <c r="U230" s="4">
        <f t="shared" si="195"/>
        <v>1.185752245710737</v>
      </c>
      <c r="V230" s="4">
        <f t="shared" si="196"/>
        <v>5.2190821909728236</v>
      </c>
      <c r="W230" s="4">
        <f t="shared" si="197"/>
        <v>8.9035156633024624</v>
      </c>
      <c r="X230" s="4">
        <f t="shared" si="198"/>
        <v>1.2432183238268799</v>
      </c>
      <c r="Y230" s="4">
        <f t="shared" si="199"/>
        <v>5.3917285525410241</v>
      </c>
      <c r="Z230" s="4">
        <f t="shared" si="200"/>
        <v>0.45054658633460132</v>
      </c>
      <c r="AA230" s="4">
        <f t="shared" si="201"/>
        <v>4.9618305578784536E-2</v>
      </c>
      <c r="AB230" s="4">
        <f t="shared" si="202"/>
        <v>0.154184493357654</v>
      </c>
      <c r="AD230" s="4">
        <f t="shared" si="203"/>
        <v>38.401449370622025</v>
      </c>
      <c r="AE230" s="4">
        <f t="shared" si="204"/>
        <v>94.851143905118533</v>
      </c>
      <c r="AF230" s="4">
        <f t="shared" si="190"/>
        <v>95.914458067046084</v>
      </c>
      <c r="AG230" s="4">
        <f t="shared" si="191"/>
        <v>97.093822572381598</v>
      </c>
    </row>
    <row r="231" spans="1:33" x14ac:dyDescent="0.3">
      <c r="A231">
        <v>11</v>
      </c>
      <c r="B231" t="s">
        <v>11</v>
      </c>
      <c r="C231">
        <v>16.899999999999999</v>
      </c>
      <c r="D231">
        <v>23.5</v>
      </c>
      <c r="E231">
        <v>11.79</v>
      </c>
      <c r="F231">
        <f>D231-E231</f>
        <v>11.71</v>
      </c>
      <c r="G231">
        <v>3300</v>
      </c>
      <c r="H231">
        <v>3.12</v>
      </c>
      <c r="I231">
        <v>2.93</v>
      </c>
      <c r="J231" s="4">
        <f t="shared" si="193"/>
        <v>3.0250000000000004</v>
      </c>
      <c r="K231" s="4">
        <v>27.337</v>
      </c>
      <c r="L231" s="4">
        <v>7.6920000000000002</v>
      </c>
      <c r="M231" s="4">
        <v>110.60599999999999</v>
      </c>
      <c r="N231" s="4">
        <v>28.303999999999998</v>
      </c>
      <c r="O231" s="4">
        <v>8.0510000000000002</v>
      </c>
      <c r="P231" s="4">
        <v>114.756</v>
      </c>
      <c r="Q231" s="4">
        <v>1.413</v>
      </c>
      <c r="R231" s="4">
        <v>0.35499999999999998</v>
      </c>
      <c r="S231" s="4">
        <v>2.8340000000000001</v>
      </c>
      <c r="T231" s="4">
        <f t="shared" si="194"/>
        <v>8.5973263890708704</v>
      </c>
      <c r="U231" s="4">
        <f t="shared" si="195"/>
        <v>1.185752245710737</v>
      </c>
      <c r="V231" s="4">
        <f t="shared" si="196"/>
        <v>5.2190821909728236</v>
      </c>
      <c r="W231" s="4">
        <f t="shared" si="197"/>
        <v>8.9035156633024624</v>
      </c>
      <c r="X231" s="4">
        <f t="shared" si="198"/>
        <v>1.2432183238268799</v>
      </c>
      <c r="Y231" s="4">
        <f t="shared" si="199"/>
        <v>5.3917285525410241</v>
      </c>
      <c r="Z231" s="4">
        <f t="shared" si="200"/>
        <v>0.43564671688922885</v>
      </c>
      <c r="AA231" s="4">
        <f t="shared" si="201"/>
        <v>4.8762967132821293E-2</v>
      </c>
      <c r="AB231" s="4">
        <f t="shared" si="202"/>
        <v>0.14858968229570399</v>
      </c>
      <c r="AD231" s="4">
        <f t="shared" si="203"/>
        <v>34.37247768120055</v>
      </c>
      <c r="AE231" s="4">
        <f t="shared" si="204"/>
        <v>95.021419934132254</v>
      </c>
      <c r="AF231" s="4">
        <f t="shared" si="190"/>
        <v>95.98488612876821</v>
      </c>
      <c r="AG231" s="4">
        <f t="shared" si="191"/>
        <v>97.199277493729056</v>
      </c>
    </row>
    <row r="232" spans="1:33" x14ac:dyDescent="0.3">
      <c r="A232">
        <v>11</v>
      </c>
      <c r="B232" t="s">
        <v>12</v>
      </c>
      <c r="C232">
        <v>17.100000000000001</v>
      </c>
      <c r="D232">
        <v>22.99</v>
      </c>
      <c r="E232">
        <v>11.79</v>
      </c>
      <c r="F232">
        <f t="shared" ref="F232:F234" si="205">D232-E232</f>
        <v>11.2</v>
      </c>
      <c r="G232">
        <v>3300</v>
      </c>
      <c r="H232">
        <v>3.12</v>
      </c>
      <c r="I232">
        <v>2.93</v>
      </c>
      <c r="J232" s="4">
        <f t="shared" si="193"/>
        <v>3.0250000000000004</v>
      </c>
      <c r="K232" s="4">
        <v>27.337</v>
      </c>
      <c r="L232" s="4">
        <v>7.6920000000000002</v>
      </c>
      <c r="M232" s="4">
        <v>110.60599999999999</v>
      </c>
      <c r="N232" s="4">
        <v>28.303999999999998</v>
      </c>
      <c r="O232" s="4">
        <v>8.0510000000000002</v>
      </c>
      <c r="P232" s="4">
        <v>114.756</v>
      </c>
      <c r="Q232" s="4">
        <v>2.149</v>
      </c>
      <c r="R232" s="4">
        <v>0.42199999999999999</v>
      </c>
      <c r="S232" s="4">
        <v>4.851</v>
      </c>
      <c r="T232" s="4">
        <f t="shared" si="194"/>
        <v>8.5973263890708704</v>
      </c>
      <c r="U232" s="4">
        <f t="shared" si="195"/>
        <v>1.185752245710737</v>
      </c>
      <c r="V232" s="4">
        <f t="shared" si="196"/>
        <v>5.2190821909728236</v>
      </c>
      <c r="W232" s="4">
        <f t="shared" si="197"/>
        <v>8.9035156633024624</v>
      </c>
      <c r="X232" s="4">
        <f t="shared" si="198"/>
        <v>1.2432183238268799</v>
      </c>
      <c r="Y232" s="4">
        <f t="shared" si="199"/>
        <v>5.3917285525410241</v>
      </c>
      <c r="Z232" s="4">
        <f t="shared" si="200"/>
        <v>0.66442923098149664</v>
      </c>
      <c r="AA232" s="4">
        <f t="shared" si="201"/>
        <v>5.8343150260364546E-2</v>
      </c>
      <c r="AB232" s="4">
        <f t="shared" si="202"/>
        <v>0.25386700090613401</v>
      </c>
      <c r="AD232" s="4">
        <f t="shared" si="203"/>
        <v>32.490961269158852</v>
      </c>
      <c r="AE232" s="4">
        <f t="shared" si="204"/>
        <v>92.406888434360894</v>
      </c>
      <c r="AF232" s="4">
        <f t="shared" si="190"/>
        <v>95.196059516565427</v>
      </c>
      <c r="AG232" s="4">
        <f t="shared" si="191"/>
        <v>95.21493678395278</v>
      </c>
    </row>
    <row r="233" spans="1:33" x14ac:dyDescent="0.3">
      <c r="A233">
        <v>11</v>
      </c>
      <c r="B233" t="s">
        <v>13</v>
      </c>
      <c r="C233">
        <v>17.2</v>
      </c>
      <c r="D233">
        <v>21.74</v>
      </c>
      <c r="E233">
        <v>11.8</v>
      </c>
      <c r="F233">
        <f t="shared" si="205"/>
        <v>9.9399999999999977</v>
      </c>
      <c r="G233">
        <v>3300</v>
      </c>
      <c r="H233">
        <v>3.12</v>
      </c>
      <c r="I233">
        <v>2.93</v>
      </c>
      <c r="J233" s="4">
        <f t="shared" si="193"/>
        <v>3.0250000000000004</v>
      </c>
      <c r="K233" s="4">
        <v>27.337</v>
      </c>
      <c r="L233" s="4">
        <v>7.6920000000000002</v>
      </c>
      <c r="M233" s="4">
        <v>110.60599999999999</v>
      </c>
      <c r="N233" s="4">
        <v>28.303999999999998</v>
      </c>
      <c r="O233" s="4">
        <v>8.0510000000000002</v>
      </c>
      <c r="P233" s="4">
        <v>114.756</v>
      </c>
      <c r="Q233" s="4">
        <v>1.645</v>
      </c>
      <c r="R233" s="4">
        <v>0.32600000000000001</v>
      </c>
      <c r="S233" s="4">
        <v>3.4009999999999998</v>
      </c>
      <c r="T233" s="4">
        <f t="shared" si="194"/>
        <v>8.5973263890708704</v>
      </c>
      <c r="U233" s="4">
        <f t="shared" si="195"/>
        <v>1.185752245710737</v>
      </c>
      <c r="V233" s="4">
        <f t="shared" si="196"/>
        <v>5.2190821909728236</v>
      </c>
      <c r="W233" s="4">
        <f t="shared" si="197"/>
        <v>8.9035156633024624</v>
      </c>
      <c r="X233" s="4">
        <f t="shared" si="198"/>
        <v>1.2432183238268799</v>
      </c>
      <c r="Y233" s="4">
        <f t="shared" si="199"/>
        <v>5.3917285525410241</v>
      </c>
      <c r="Z233" s="4">
        <f t="shared" si="200"/>
        <v>0.50769226294943737</v>
      </c>
      <c r="AA233" s="4">
        <f t="shared" si="201"/>
        <v>4.4636637085516059E-2</v>
      </c>
      <c r="AB233" s="4">
        <f t="shared" si="202"/>
        <v>0.17822425906253397</v>
      </c>
      <c r="AD233" s="4">
        <f t="shared" si="203"/>
        <v>28.668078544248374</v>
      </c>
      <c r="AE233" s="4">
        <f t="shared" si="204"/>
        <v>94.198081881659078</v>
      </c>
      <c r="AF233" s="4">
        <f t="shared" si="190"/>
        <v>96.324645704207683</v>
      </c>
      <c r="AG233" s="4">
        <f t="shared" si="191"/>
        <v>96.640704214397971</v>
      </c>
    </row>
    <row r="234" spans="1:33" x14ac:dyDescent="0.3">
      <c r="A234">
        <v>11</v>
      </c>
      <c r="B234" t="s">
        <v>14</v>
      </c>
      <c r="C234">
        <v>16.7</v>
      </c>
      <c r="D234">
        <v>21.01</v>
      </c>
      <c r="E234">
        <v>11.84</v>
      </c>
      <c r="F234">
        <f t="shared" si="205"/>
        <v>9.1700000000000017</v>
      </c>
      <c r="G234">
        <v>3300</v>
      </c>
      <c r="H234">
        <v>3.12</v>
      </c>
      <c r="I234">
        <v>2.93</v>
      </c>
      <c r="J234" s="4">
        <f t="shared" si="193"/>
        <v>3.0250000000000004</v>
      </c>
      <c r="K234" s="4">
        <v>27.337</v>
      </c>
      <c r="L234" s="4">
        <v>7.6920000000000002</v>
      </c>
      <c r="M234" s="4">
        <v>110.60599999999999</v>
      </c>
      <c r="N234" s="4">
        <v>28.303999999999998</v>
      </c>
      <c r="O234" s="4">
        <v>8.0510000000000002</v>
      </c>
      <c r="P234" s="4">
        <v>114.756</v>
      </c>
      <c r="Q234" s="4">
        <v>1.3460000000000001</v>
      </c>
      <c r="R234" s="4">
        <v>0.27900000000000003</v>
      </c>
      <c r="S234" s="4">
        <v>2.5979999999999999</v>
      </c>
      <c r="T234" s="4">
        <f t="shared" si="194"/>
        <v>8.5973263890708704</v>
      </c>
      <c r="U234" s="4">
        <f t="shared" si="195"/>
        <v>1.185752245710737</v>
      </c>
      <c r="V234" s="4">
        <f t="shared" si="196"/>
        <v>5.2190821909728236</v>
      </c>
      <c r="W234" s="4">
        <f t="shared" si="197"/>
        <v>8.9035156633024624</v>
      </c>
      <c r="X234" s="4">
        <f t="shared" si="198"/>
        <v>1.2432183238268799</v>
      </c>
      <c r="Y234" s="4">
        <f t="shared" si="199"/>
        <v>5.3917285525410241</v>
      </c>
      <c r="Z234" s="4">
        <f t="shared" si="200"/>
        <v>0.41485467919957231</v>
      </c>
      <c r="AA234" s="4">
        <f t="shared" si="201"/>
        <v>3.7978916302384397E-2</v>
      </c>
      <c r="AB234" s="4">
        <f t="shared" si="202"/>
        <v>0.13624578577173596</v>
      </c>
      <c r="AD234" s="4">
        <f t="shared" si="203"/>
        <v>27.23914758197709</v>
      </c>
      <c r="AE234" s="4">
        <f t="shared" si="204"/>
        <v>95.259031788778273</v>
      </c>
      <c r="AF234" s="4">
        <f t="shared" si="190"/>
        <v>96.872838495559535</v>
      </c>
      <c r="AG234" s="4">
        <f t="shared" si="191"/>
        <v>97.431943909563742</v>
      </c>
    </row>
    <row r="235" spans="1:33" x14ac:dyDescent="0.3">
      <c r="AD235" s="4"/>
    </row>
    <row r="236" spans="1:33" x14ac:dyDescent="0.3">
      <c r="B236" s="7" t="s">
        <v>55</v>
      </c>
      <c r="C236" s="7"/>
      <c r="D236" s="7"/>
      <c r="E236" s="7" t="s">
        <v>44</v>
      </c>
      <c r="F236" s="7"/>
      <c r="G236" s="7"/>
    </row>
    <row r="237" spans="1:33" x14ac:dyDescent="0.3">
      <c r="A237" t="s">
        <v>1</v>
      </c>
      <c r="B237" t="s">
        <v>46</v>
      </c>
      <c r="C237" t="s">
        <v>47</v>
      </c>
      <c r="D237" t="s">
        <v>57</v>
      </c>
      <c r="E237" t="s">
        <v>46</v>
      </c>
      <c r="F237" t="s">
        <v>47</v>
      </c>
      <c r="G237" t="s">
        <v>57</v>
      </c>
    </row>
    <row r="238" spans="1:33" x14ac:dyDescent="0.3">
      <c r="A238">
        <v>8</v>
      </c>
      <c r="B238" s="4">
        <f>AVERAGE(AE219:AE222)</f>
        <v>94.23934092082547</v>
      </c>
      <c r="C238" s="4">
        <f>AVERAGE(AF219:AF222)</f>
        <v>88.862015554486987</v>
      </c>
      <c r="D238" s="4">
        <f>AVERAGE(AG219:AG222)</f>
        <v>96.376807272049817</v>
      </c>
      <c r="E238" s="4">
        <f>_xlfn.CONFIDENCE.T(0.05,_xlfn.STDEV.S(AE219:AE222),4)</f>
        <v>2.8423363316316443</v>
      </c>
      <c r="F238" s="4">
        <f>_xlfn.CONFIDENCE.T(0.05,_xlfn.STDEV.S(AF219:AF222),4)</f>
        <v>3.1005100510551138</v>
      </c>
      <c r="G238" s="4">
        <f>_xlfn.CONFIDENCE.T(0.05,_xlfn.STDEV.S(AG219:AG222),4)</f>
        <v>2.0190885079212526</v>
      </c>
    </row>
    <row r="239" spans="1:33" x14ac:dyDescent="0.3">
      <c r="A239">
        <v>9</v>
      </c>
      <c r="B239" s="4">
        <f>AVERAGE(AE223:AE226)</f>
        <v>94.357710750619731</v>
      </c>
      <c r="C239" s="4">
        <f>AVERAGE(AF223:AF226)</f>
        <v>93.260445929356678</v>
      </c>
      <c r="D239" s="4">
        <f>AVERAGE(AG223:AG226)</f>
        <v>96.637865223239658</v>
      </c>
      <c r="E239" s="4">
        <f>_xlfn.CONFIDENCE.T(0.05,_xlfn.STDEV.S(AE223:AE226),4)</f>
        <v>0.86357611205323204</v>
      </c>
      <c r="F239" s="4">
        <f>_xlfn.CONFIDENCE.T(0.05,_xlfn.STDEV.S(AF223:AF226),4)</f>
        <v>1.1241299917817753</v>
      </c>
      <c r="G239" s="4">
        <f>_xlfn.CONFIDENCE.T(0.05,_xlfn.STDEV.S(AG223:AG226),4)</f>
        <v>0.64039574533930388</v>
      </c>
    </row>
    <row r="240" spans="1:33" x14ac:dyDescent="0.3">
      <c r="A240">
        <v>10</v>
      </c>
      <c r="B240" s="4">
        <f>AVERAGE(AE227:AE230)</f>
        <v>94.05518659949044</v>
      </c>
      <c r="C240" s="4">
        <f>AVERAGE(AF227:AF230)</f>
        <v>95.129399275800068</v>
      </c>
      <c r="D240" s="4">
        <f>AVERAGE(AG227:AG230)</f>
        <v>96.453837359718193</v>
      </c>
      <c r="E240" s="4">
        <f>_xlfn.CONFIDENCE.T(0.05,_xlfn.STDEV.S(AE227:AE230),4)</f>
        <v>2.3199461700172401</v>
      </c>
      <c r="F240" s="4">
        <f>_xlfn.CONFIDENCE.T(0.05,_xlfn.STDEV.S(AF227:AF230),4)</f>
        <v>1.2518092787237223</v>
      </c>
      <c r="G240" s="4">
        <f>_xlfn.CONFIDENCE.T(0.05,_xlfn.STDEV.S(AG227:AG230),4)</f>
        <v>1.8055285337585094</v>
      </c>
    </row>
    <row r="241" spans="1:33" x14ac:dyDescent="0.3">
      <c r="A241">
        <v>11</v>
      </c>
      <c r="B241" s="4">
        <f>AVERAGE(AE231:AE234)</f>
        <v>94.221355509732618</v>
      </c>
      <c r="C241" s="4">
        <f>AVERAGE(AF231:AF234)</f>
        <v>96.094607461275217</v>
      </c>
      <c r="D241" s="4">
        <f>AVERAGE(AG231:AG234)</f>
        <v>96.62171560041088</v>
      </c>
      <c r="E241" s="4">
        <f>_xlfn.CONFIDENCE.T(0.05,_xlfn.STDEV.S(AE231:AE234),4)</f>
        <v>2.0562534778323531</v>
      </c>
      <c r="F241" s="4">
        <f>_xlfn.CONFIDENCE.T(0.05,_xlfn.STDEV.S(AF231:AF234),4)</f>
        <v>1.1168785808370525</v>
      </c>
      <c r="G241" s="4">
        <f>_xlfn.CONFIDENCE.T(0.05,_xlfn.STDEV.S(AG231:AG234),4)</f>
        <v>1.5830964068392155</v>
      </c>
    </row>
    <row r="243" spans="1:33" x14ac:dyDescent="0.3">
      <c r="K243" s="7" t="s">
        <v>49</v>
      </c>
      <c r="L243" s="7"/>
      <c r="M243" s="7"/>
      <c r="N243" s="7" t="s">
        <v>50</v>
      </c>
      <c r="O243" s="7"/>
      <c r="P243" s="7"/>
      <c r="Q243" s="7" t="s">
        <v>51</v>
      </c>
      <c r="R243" s="7"/>
      <c r="S243" s="7"/>
      <c r="T243" s="7" t="s">
        <v>52</v>
      </c>
      <c r="U243" s="7"/>
      <c r="V243" s="7"/>
      <c r="W243" s="7" t="s">
        <v>53</v>
      </c>
      <c r="X243" s="7"/>
      <c r="Y243" s="7"/>
      <c r="Z243" s="7" t="s">
        <v>54</v>
      </c>
      <c r="AA243" s="7"/>
      <c r="AB243" s="7"/>
      <c r="AE243" s="7" t="s">
        <v>34</v>
      </c>
      <c r="AF243" s="7"/>
      <c r="AG243" s="7"/>
    </row>
    <row r="244" spans="1:33" x14ac:dyDescent="0.3">
      <c r="A244" t="s">
        <v>1</v>
      </c>
      <c r="B244" t="s">
        <v>2</v>
      </c>
      <c r="C244" t="s">
        <v>3</v>
      </c>
      <c r="D244" t="s">
        <v>6</v>
      </c>
      <c r="E244" t="s">
        <v>5</v>
      </c>
      <c r="F244" t="s">
        <v>4</v>
      </c>
      <c r="G244" t="s">
        <v>7</v>
      </c>
      <c r="H244" t="s">
        <v>10</v>
      </c>
      <c r="I244" t="s">
        <v>9</v>
      </c>
      <c r="J244" t="s">
        <v>8</v>
      </c>
      <c r="K244" t="s">
        <v>46</v>
      </c>
      <c r="L244" t="s">
        <v>47</v>
      </c>
      <c r="M244" t="s">
        <v>57</v>
      </c>
      <c r="N244" t="s">
        <v>46</v>
      </c>
      <c r="O244" t="s">
        <v>47</v>
      </c>
      <c r="P244" t="s">
        <v>57</v>
      </c>
      <c r="Q244" t="s">
        <v>46</v>
      </c>
      <c r="R244" t="s">
        <v>47</v>
      </c>
      <c r="S244" t="s">
        <v>57</v>
      </c>
      <c r="T244" t="s">
        <v>46</v>
      </c>
      <c r="U244" t="s">
        <v>47</v>
      </c>
      <c r="V244" t="s">
        <v>57</v>
      </c>
      <c r="W244" t="s">
        <v>46</v>
      </c>
      <c r="X244" t="s">
        <v>47</v>
      </c>
      <c r="Y244" t="s">
        <v>57</v>
      </c>
      <c r="Z244" t="s">
        <v>46</v>
      </c>
      <c r="AA244" t="s">
        <v>47</v>
      </c>
      <c r="AB244" t="s">
        <v>57</v>
      </c>
      <c r="AD244" t="s">
        <v>23</v>
      </c>
      <c r="AE244" t="s">
        <v>46</v>
      </c>
      <c r="AF244" t="s">
        <v>47</v>
      </c>
      <c r="AG244" t="s">
        <v>57</v>
      </c>
    </row>
    <row r="245" spans="1:33" x14ac:dyDescent="0.3">
      <c r="A245">
        <v>8</v>
      </c>
      <c r="B245" t="s">
        <v>11</v>
      </c>
      <c r="C245">
        <v>16.600000000000001</v>
      </c>
      <c r="D245">
        <v>26.14</v>
      </c>
      <c r="E245">
        <v>12.35</v>
      </c>
      <c r="F245">
        <f>D245-E245</f>
        <v>13.790000000000001</v>
      </c>
      <c r="G245">
        <v>3720</v>
      </c>
      <c r="H245">
        <v>3.09</v>
      </c>
      <c r="I245">
        <v>2.89</v>
      </c>
      <c r="J245" s="4">
        <f>(H245+I245)/2</f>
        <v>2.99</v>
      </c>
      <c r="K245" s="4">
        <v>20.681000000000001</v>
      </c>
      <c r="L245" s="4">
        <v>13.746</v>
      </c>
      <c r="M245" s="4">
        <v>112.85</v>
      </c>
      <c r="N245" s="4">
        <v>21.645</v>
      </c>
      <c r="O245" s="4">
        <v>14.587999999999999</v>
      </c>
      <c r="P245" s="4">
        <v>118.203</v>
      </c>
      <c r="Q245" s="4">
        <v>1.528</v>
      </c>
      <c r="R245" s="4">
        <v>0.35299999999999998</v>
      </c>
      <c r="S245" s="4">
        <v>3.556</v>
      </c>
      <c r="T245" s="4">
        <f>0.3076*K245^1.0067</f>
        <v>6.4919055847833356</v>
      </c>
      <c r="U245" s="4">
        <f>0.1428*L245^1.0375</f>
        <v>2.1656394782322415</v>
      </c>
      <c r="V245" s="4">
        <f>-0.000048666*M245^2+0.052569*M245</f>
        <v>5.3126441784149998</v>
      </c>
      <c r="W245" s="4">
        <f>0.3076*N245^1.0067</f>
        <v>6.796586008702918</v>
      </c>
      <c r="X245" s="4">
        <f>0.1428*O245^1.0375</f>
        <v>2.3034235508941809</v>
      </c>
      <c r="Y245" s="4">
        <f>-0.000048666*P245^2+0.052569*P245</f>
        <v>5.5338546267948061</v>
      </c>
      <c r="Z245" s="4">
        <f>0.3076*Q245^1.0067</f>
        <v>0.47134978339664629</v>
      </c>
      <c r="AA245" s="4">
        <f>0.1428*R245^1.0375</f>
        <v>4.8477974318550728E-2</v>
      </c>
      <c r="AB245" s="4">
        <f>-0.000048666*S245^2+0.052569*S245</f>
        <v>0.18631997581142398</v>
      </c>
      <c r="AD245" s="4">
        <f>F245/1000/PI()/0.0007/C245*100/G245*60*60</f>
        <v>36.556770838441565</v>
      </c>
      <c r="AE245" s="4">
        <f>(1-2*Z245/(T245+W245))*100</f>
        <v>92.905894847723843</v>
      </c>
      <c r="AF245" s="4">
        <f t="shared" ref="AF245:AF260" si="206">(1-2*AA245/(U245+X245))*100</f>
        <v>97.830508363717271</v>
      </c>
      <c r="AG245" s="4">
        <f t="shared" ref="AG245:AG260" si="207">(1-2*AB245/(V245+Y245))*100</f>
        <v>96.564421770425483</v>
      </c>
    </row>
    <row r="246" spans="1:33" x14ac:dyDescent="0.3">
      <c r="A246">
        <v>8</v>
      </c>
      <c r="B246" t="s">
        <v>12</v>
      </c>
      <c r="C246">
        <v>16.100000000000001</v>
      </c>
      <c r="D246">
        <v>26.61</v>
      </c>
      <c r="E246">
        <v>11.79</v>
      </c>
      <c r="F246">
        <f t="shared" ref="F246:F256" si="208">D246-E246</f>
        <v>14.82</v>
      </c>
      <c r="G246">
        <v>3720</v>
      </c>
      <c r="H246">
        <v>3.09</v>
      </c>
      <c r="I246">
        <v>2.89</v>
      </c>
      <c r="J246" s="4">
        <f t="shared" ref="J246:J260" si="209">(H246+I246)/2</f>
        <v>2.99</v>
      </c>
      <c r="K246" s="4">
        <v>20.681000000000001</v>
      </c>
      <c r="L246" s="4">
        <v>13.746</v>
      </c>
      <c r="M246" s="4">
        <v>112.85</v>
      </c>
      <c r="N246" s="4">
        <v>21.645</v>
      </c>
      <c r="O246" s="4">
        <v>14.587999999999999</v>
      </c>
      <c r="P246" s="4">
        <v>118.203</v>
      </c>
      <c r="Q246" s="4">
        <v>1.6279999999999999</v>
      </c>
      <c r="R246" s="4">
        <v>0.37</v>
      </c>
      <c r="S246" s="4">
        <v>3.5169999999999999</v>
      </c>
      <c r="T246" s="4">
        <f t="shared" ref="T246:T260" si="210">0.3076*K246^1.0067</f>
        <v>6.4919055847833356</v>
      </c>
      <c r="U246" s="4">
        <f t="shared" ref="U246:U260" si="211">0.1428*L246^1.0375</f>
        <v>2.1656394782322415</v>
      </c>
      <c r="V246" s="4">
        <f t="shared" ref="V246:V260" si="212">-0.000048666*M246^2+0.052569*M246</f>
        <v>5.3126441784149998</v>
      </c>
      <c r="W246" s="4">
        <f t="shared" ref="W246:W260" si="213">0.3076*N246^1.0067</f>
        <v>6.796586008702918</v>
      </c>
      <c r="X246" s="4">
        <f t="shared" ref="X246:X260" si="214">0.1428*O246^1.0375</f>
        <v>2.3034235508941809</v>
      </c>
      <c r="Y246" s="4">
        <f t="shared" ref="Y246:Y260" si="215">-0.000048666*P246^2+0.052569*P246</f>
        <v>5.5338546267948061</v>
      </c>
      <c r="Z246" s="4">
        <f t="shared" ref="Z246:Z260" si="216">0.3076*Q246^1.0067</f>
        <v>0.50241062599829078</v>
      </c>
      <c r="AA246" s="4">
        <f t="shared" ref="AA246:AA260" si="217">0.1428*R246^1.0375</f>
        <v>5.0902310543657098E-2</v>
      </c>
      <c r="AB246" s="4">
        <f t="shared" ref="AB246:AB260" si="218">-0.000048666*S246^2+0.052569*S246</f>
        <v>0.18428320918152599</v>
      </c>
      <c r="AD246" s="4">
        <f t="shared" ref="AD246:AD260" si="219">F246/1000/PI()/0.0007/C246*100/G246*60*60</f>
        <v>40.507363367579735</v>
      </c>
      <c r="AE246" s="4">
        <f t="shared" ref="AE246:AE260" si="220">(1-2*Z246/(T246+W246))*100</f>
        <v>92.438409996141885</v>
      </c>
      <c r="AF246" s="4">
        <f t="shared" si="206"/>
        <v>97.722014202444257</v>
      </c>
      <c r="AG246" s="4">
        <f t="shared" si="207"/>
        <v>96.601977974809515</v>
      </c>
    </row>
    <row r="247" spans="1:33" x14ac:dyDescent="0.3">
      <c r="A247">
        <v>8</v>
      </c>
      <c r="B247" t="s">
        <v>13</v>
      </c>
      <c r="C247">
        <v>17.3</v>
      </c>
      <c r="D247">
        <v>26.78</v>
      </c>
      <c r="E247">
        <v>11.72</v>
      </c>
      <c r="F247">
        <f t="shared" si="208"/>
        <v>15.06</v>
      </c>
      <c r="G247">
        <v>3720</v>
      </c>
      <c r="H247">
        <v>3.09</v>
      </c>
      <c r="I247">
        <v>2.89</v>
      </c>
      <c r="J247" s="4">
        <f t="shared" si="209"/>
        <v>2.99</v>
      </c>
      <c r="K247" s="4">
        <v>20.681000000000001</v>
      </c>
      <c r="L247" s="4">
        <v>13.746</v>
      </c>
      <c r="M247" s="4">
        <v>112.85</v>
      </c>
      <c r="N247" s="4">
        <v>21.645</v>
      </c>
      <c r="O247" s="4">
        <v>14.587999999999999</v>
      </c>
      <c r="P247" s="4">
        <v>118.203</v>
      </c>
      <c r="Q247" s="4">
        <v>2.3159999999999998</v>
      </c>
      <c r="R247" s="4">
        <v>0.52</v>
      </c>
      <c r="S247" s="4">
        <v>5.5540000000000003</v>
      </c>
      <c r="T247" s="4">
        <f t="shared" si="210"/>
        <v>6.4919055847833356</v>
      </c>
      <c r="U247" s="4">
        <f t="shared" si="211"/>
        <v>2.1656394782322415</v>
      </c>
      <c r="V247" s="4">
        <f t="shared" si="212"/>
        <v>5.3126441784149998</v>
      </c>
      <c r="W247" s="4">
        <f t="shared" si="213"/>
        <v>6.796586008702918</v>
      </c>
      <c r="X247" s="4">
        <f t="shared" si="214"/>
        <v>2.3034235508941809</v>
      </c>
      <c r="Y247" s="4">
        <f t="shared" si="215"/>
        <v>5.5338546267948061</v>
      </c>
      <c r="Z247" s="4">
        <f t="shared" si="216"/>
        <v>0.71642153932374886</v>
      </c>
      <c r="AA247" s="4">
        <f t="shared" si="217"/>
        <v>7.2457221538640995E-2</v>
      </c>
      <c r="AB247" s="4">
        <f t="shared" si="218"/>
        <v>0.29046702998594398</v>
      </c>
      <c r="AD247" s="4">
        <f t="shared" si="219"/>
        <v>38.308091573968895</v>
      </c>
      <c r="AE247" s="4">
        <f t="shared" si="220"/>
        <v>89.217413665296306</v>
      </c>
      <c r="AF247" s="4">
        <f t="shared" si="206"/>
        <v>96.757386455889645</v>
      </c>
      <c r="AG247" s="4">
        <f t="shared" si="207"/>
        <v>94.644040713922791</v>
      </c>
    </row>
    <row r="248" spans="1:33" x14ac:dyDescent="0.3">
      <c r="A248">
        <v>8</v>
      </c>
      <c r="B248" t="s">
        <v>14</v>
      </c>
      <c r="C248">
        <v>16.899999999999999</v>
      </c>
      <c r="D248">
        <v>27.93</v>
      </c>
      <c r="E248">
        <v>11.79</v>
      </c>
      <c r="F248">
        <f t="shared" si="208"/>
        <v>16.14</v>
      </c>
      <c r="G248">
        <v>3720</v>
      </c>
      <c r="H248">
        <v>3.09</v>
      </c>
      <c r="I248">
        <v>2.89</v>
      </c>
      <c r="J248" s="4">
        <f t="shared" si="209"/>
        <v>2.99</v>
      </c>
      <c r="K248" s="4">
        <v>20.681000000000001</v>
      </c>
      <c r="L248" s="4">
        <v>13.746</v>
      </c>
      <c r="M248" s="4">
        <v>112.85</v>
      </c>
      <c r="N248" s="4">
        <v>21.645</v>
      </c>
      <c r="O248" s="4">
        <v>14.587999999999999</v>
      </c>
      <c r="P248" s="4">
        <v>118.203</v>
      </c>
      <c r="Q248" s="4">
        <v>2.8420000000000001</v>
      </c>
      <c r="R248" s="4">
        <v>0.64800000000000002</v>
      </c>
      <c r="S248" s="4">
        <v>7.2709999999999999</v>
      </c>
      <c r="T248" s="4">
        <f t="shared" si="210"/>
        <v>6.4919055847833356</v>
      </c>
      <c r="U248" s="4">
        <f t="shared" si="211"/>
        <v>2.1656394782322415</v>
      </c>
      <c r="V248" s="4">
        <f t="shared" si="212"/>
        <v>5.3126441784149998</v>
      </c>
      <c r="W248" s="4">
        <f t="shared" si="213"/>
        <v>6.796586008702918</v>
      </c>
      <c r="X248" s="4">
        <f t="shared" si="214"/>
        <v>2.3034235508941809</v>
      </c>
      <c r="Y248" s="4">
        <f t="shared" si="215"/>
        <v>5.5338546267948061</v>
      </c>
      <c r="Z248" s="4">
        <f t="shared" si="216"/>
        <v>0.88033848107659618</v>
      </c>
      <c r="AA248" s="4">
        <f t="shared" si="217"/>
        <v>9.1041053798558105E-2</v>
      </c>
      <c r="AB248" s="4">
        <f t="shared" si="218"/>
        <v>0.37965635211629395</v>
      </c>
      <c r="AD248" s="4">
        <f t="shared" si="219"/>
        <v>42.02700812319457</v>
      </c>
      <c r="AE248" s="4">
        <f t="shared" si="220"/>
        <v>86.750362524093845</v>
      </c>
      <c r="AF248" s="4">
        <f t="shared" si="206"/>
        <v>95.925720751521638</v>
      </c>
      <c r="AG248" s="4">
        <f t="shared" si="207"/>
        <v>92.999467220999705</v>
      </c>
    </row>
    <row r="249" spans="1:33" x14ac:dyDescent="0.3">
      <c r="A249">
        <v>9</v>
      </c>
      <c r="B249" t="s">
        <v>11</v>
      </c>
      <c r="C249">
        <v>16.7</v>
      </c>
      <c r="D249">
        <v>25.74</v>
      </c>
      <c r="E249">
        <v>11.71</v>
      </c>
      <c r="F249">
        <f t="shared" si="208"/>
        <v>14.029999999999998</v>
      </c>
      <c r="G249">
        <v>3720</v>
      </c>
      <c r="H249">
        <v>3.09</v>
      </c>
      <c r="I249">
        <v>2.89</v>
      </c>
      <c r="J249" s="4">
        <f t="shared" si="209"/>
        <v>2.99</v>
      </c>
      <c r="K249" s="4">
        <v>20.681000000000001</v>
      </c>
      <c r="L249" s="4">
        <v>13.746</v>
      </c>
      <c r="M249" s="4">
        <v>112.85</v>
      </c>
      <c r="N249" s="4">
        <v>21.645</v>
      </c>
      <c r="O249" s="4">
        <v>14.587999999999999</v>
      </c>
      <c r="P249" s="4">
        <v>118.203</v>
      </c>
      <c r="Q249" s="4">
        <v>2.093</v>
      </c>
      <c r="R249" s="4">
        <v>0.59899999999999998</v>
      </c>
      <c r="S249" s="4">
        <v>4.9340000000000002</v>
      </c>
      <c r="T249" s="4">
        <f t="shared" si="210"/>
        <v>6.4919055847833356</v>
      </c>
      <c r="U249" s="4">
        <f t="shared" si="211"/>
        <v>2.1656394782322415</v>
      </c>
      <c r="V249" s="4">
        <f t="shared" si="212"/>
        <v>5.3126441784149998</v>
      </c>
      <c r="W249" s="4">
        <f t="shared" si="213"/>
        <v>6.796586008702918</v>
      </c>
      <c r="X249" s="4">
        <f t="shared" si="214"/>
        <v>2.3034235508941809</v>
      </c>
      <c r="Y249" s="4">
        <f t="shared" si="215"/>
        <v>5.5338546267948061</v>
      </c>
      <c r="Z249" s="4">
        <f t="shared" si="216"/>
        <v>0.64700064451950234</v>
      </c>
      <c r="AA249" s="4">
        <f t="shared" si="217"/>
        <v>8.3908998131012574E-2</v>
      </c>
      <c r="AB249" s="4">
        <f t="shared" si="218"/>
        <v>0.25819070357090401</v>
      </c>
      <c r="AD249" s="4">
        <f t="shared" si="219"/>
        <v>36.970289217350775</v>
      </c>
      <c r="AE249" s="4">
        <f t="shared" si="220"/>
        <v>90.262240977950441</v>
      </c>
      <c r="AF249" s="4">
        <f t="shared" si="206"/>
        <v>96.24489529084066</v>
      </c>
      <c r="AG249" s="4">
        <f t="shared" si="207"/>
        <v>95.239188088106559</v>
      </c>
    </row>
    <row r="250" spans="1:33" x14ac:dyDescent="0.3">
      <c r="A250">
        <v>9</v>
      </c>
      <c r="B250" t="s">
        <v>12</v>
      </c>
      <c r="C250">
        <v>17</v>
      </c>
      <c r="D250">
        <v>26.13</v>
      </c>
      <c r="E250">
        <v>11.72</v>
      </c>
      <c r="F250">
        <f t="shared" si="208"/>
        <v>14.409999999999998</v>
      </c>
      <c r="G250">
        <v>3720</v>
      </c>
      <c r="H250">
        <v>3.09</v>
      </c>
      <c r="I250">
        <v>2.89</v>
      </c>
      <c r="J250" s="4">
        <f t="shared" si="209"/>
        <v>2.99</v>
      </c>
      <c r="K250" s="4">
        <v>20.681000000000001</v>
      </c>
      <c r="L250" s="4">
        <v>13.746</v>
      </c>
      <c r="M250" s="4">
        <v>112.85</v>
      </c>
      <c r="N250" s="4">
        <v>21.645</v>
      </c>
      <c r="O250" s="4">
        <v>14.587999999999999</v>
      </c>
      <c r="P250" s="4">
        <v>118.203</v>
      </c>
      <c r="Q250" s="4">
        <v>1.734</v>
      </c>
      <c r="R250" s="4">
        <v>0.53300000000000003</v>
      </c>
      <c r="S250" s="4">
        <v>3.8319999999999999</v>
      </c>
      <c r="T250" s="4">
        <f t="shared" si="210"/>
        <v>6.4919055847833356</v>
      </c>
      <c r="U250" s="4">
        <f t="shared" si="211"/>
        <v>2.1656394782322415</v>
      </c>
      <c r="V250" s="4">
        <f t="shared" si="212"/>
        <v>5.3126441784149998</v>
      </c>
      <c r="W250" s="4">
        <f t="shared" si="213"/>
        <v>6.796586008702918</v>
      </c>
      <c r="X250" s="4">
        <f t="shared" si="214"/>
        <v>2.3034235508941809</v>
      </c>
      <c r="Y250" s="4">
        <f t="shared" si="215"/>
        <v>5.5338546267948061</v>
      </c>
      <c r="Z250" s="4">
        <f t="shared" si="216"/>
        <v>0.53534907077805116</v>
      </c>
      <c r="AA250" s="4">
        <f t="shared" si="217"/>
        <v>7.4337454691372123E-2</v>
      </c>
      <c r="AB250" s="4">
        <f t="shared" si="218"/>
        <v>0.20072978555481599</v>
      </c>
      <c r="AD250" s="4">
        <f t="shared" si="219"/>
        <v>37.301535320480546</v>
      </c>
      <c r="AE250" s="4">
        <f t="shared" si="220"/>
        <v>91.94266607294287</v>
      </c>
      <c r="AF250" s="4">
        <f t="shared" si="206"/>
        <v>96.673242055129265</v>
      </c>
      <c r="AG250" s="4">
        <f t="shared" si="207"/>
        <v>96.298717417303337</v>
      </c>
    </row>
    <row r="251" spans="1:33" x14ac:dyDescent="0.3">
      <c r="A251">
        <v>9</v>
      </c>
      <c r="B251" t="s">
        <v>13</v>
      </c>
      <c r="C251">
        <v>17.100000000000001</v>
      </c>
      <c r="D251">
        <v>28.15</v>
      </c>
      <c r="E251">
        <v>11.83</v>
      </c>
      <c r="F251">
        <f t="shared" si="208"/>
        <v>16.32</v>
      </c>
      <c r="G251">
        <v>3720</v>
      </c>
      <c r="H251">
        <v>3.09</v>
      </c>
      <c r="I251">
        <v>2.89</v>
      </c>
      <c r="J251" s="4">
        <f t="shared" si="209"/>
        <v>2.99</v>
      </c>
      <c r="K251" s="4">
        <v>20.681000000000001</v>
      </c>
      <c r="L251" s="4">
        <v>13.746</v>
      </c>
      <c r="M251" s="4">
        <v>112.85</v>
      </c>
      <c r="N251" s="4">
        <v>21.645</v>
      </c>
      <c r="O251" s="4">
        <v>14.587999999999999</v>
      </c>
      <c r="P251" s="4">
        <v>118.203</v>
      </c>
      <c r="Q251" s="4">
        <v>2.0739999999999998</v>
      </c>
      <c r="R251" s="4">
        <v>0.58399999999999996</v>
      </c>
      <c r="S251" s="4">
        <v>4.8239999999999998</v>
      </c>
      <c r="T251" s="4">
        <f t="shared" si="210"/>
        <v>6.4919055847833356</v>
      </c>
      <c r="U251" s="4">
        <f t="shared" si="211"/>
        <v>2.1656394782322415</v>
      </c>
      <c r="V251" s="4">
        <f t="shared" si="212"/>
        <v>5.3126441784149998</v>
      </c>
      <c r="W251" s="4">
        <f t="shared" si="213"/>
        <v>6.796586008702918</v>
      </c>
      <c r="X251" s="4">
        <f t="shared" si="214"/>
        <v>2.3034235508941809</v>
      </c>
      <c r="Y251" s="4">
        <f t="shared" si="215"/>
        <v>5.5338546267948061</v>
      </c>
      <c r="Z251" s="4">
        <f t="shared" si="216"/>
        <v>0.64108807980599491</v>
      </c>
      <c r="AA251" s="4">
        <f t="shared" si="217"/>
        <v>8.1730007038405161E-2</v>
      </c>
      <c r="AB251" s="4">
        <f t="shared" si="218"/>
        <v>0.25246035068198397</v>
      </c>
      <c r="AD251" s="4">
        <f t="shared" si="219"/>
        <v>41.998684958521004</v>
      </c>
      <c r="AE251" s="4">
        <f t="shared" si="220"/>
        <v>90.351228726061834</v>
      </c>
      <c r="AF251" s="4">
        <f t="shared" si="206"/>
        <v>96.342409739771284</v>
      </c>
      <c r="AG251" s="4">
        <f t="shared" si="207"/>
        <v>95.344850809171305</v>
      </c>
    </row>
    <row r="252" spans="1:33" x14ac:dyDescent="0.3">
      <c r="A252">
        <v>9</v>
      </c>
      <c r="B252" t="s">
        <v>14</v>
      </c>
      <c r="C252">
        <v>17.5</v>
      </c>
      <c r="D252">
        <v>26.49</v>
      </c>
      <c r="E252">
        <v>11.79</v>
      </c>
      <c r="F252">
        <f t="shared" si="208"/>
        <v>14.7</v>
      </c>
      <c r="G252">
        <v>3720</v>
      </c>
      <c r="H252">
        <v>3.09</v>
      </c>
      <c r="I252">
        <v>2.89</v>
      </c>
      <c r="J252" s="4">
        <f t="shared" si="209"/>
        <v>2.99</v>
      </c>
      <c r="K252" s="4">
        <v>20.681000000000001</v>
      </c>
      <c r="L252" s="4">
        <v>13.746</v>
      </c>
      <c r="M252" s="4">
        <v>112.85</v>
      </c>
      <c r="N252" s="4">
        <v>21.645</v>
      </c>
      <c r="O252" s="4">
        <v>14.587999999999999</v>
      </c>
      <c r="P252" s="4">
        <v>118.203</v>
      </c>
      <c r="Q252" s="4">
        <v>2.0219999999999998</v>
      </c>
      <c r="R252" s="4">
        <v>0.58199999999999996</v>
      </c>
      <c r="S252" s="4">
        <v>4.6849999999999996</v>
      </c>
      <c r="T252" s="4">
        <f t="shared" si="210"/>
        <v>6.4919055847833356</v>
      </c>
      <c r="U252" s="4">
        <f t="shared" si="211"/>
        <v>2.1656394782322415</v>
      </c>
      <c r="V252" s="4">
        <f t="shared" si="212"/>
        <v>5.3126441784149998</v>
      </c>
      <c r="W252" s="4">
        <f t="shared" si="213"/>
        <v>6.796586008702918</v>
      </c>
      <c r="X252" s="4">
        <f t="shared" si="214"/>
        <v>2.3034235508941809</v>
      </c>
      <c r="Y252" s="4">
        <f t="shared" si="215"/>
        <v>5.5338546267948061</v>
      </c>
      <c r="Z252" s="4">
        <f t="shared" si="216"/>
        <v>0.62490818936987358</v>
      </c>
      <c r="AA252" s="4">
        <f t="shared" si="217"/>
        <v>8.1439632273224039E-2</v>
      </c>
      <c r="AB252" s="4">
        <f t="shared" si="218"/>
        <v>0.24521758401614996</v>
      </c>
      <c r="AD252" s="4">
        <f t="shared" si="219"/>
        <v>36.965019040698273</v>
      </c>
      <c r="AE252" s="4">
        <f t="shared" si="220"/>
        <v>90.594746063184616</v>
      </c>
      <c r="AF252" s="4">
        <f t="shared" si="206"/>
        <v>96.355404623185933</v>
      </c>
      <c r="AG252" s="4">
        <f t="shared" si="207"/>
        <v>95.478401124271244</v>
      </c>
    </row>
    <row r="253" spans="1:33" x14ac:dyDescent="0.3">
      <c r="A253">
        <v>10</v>
      </c>
      <c r="B253" t="s">
        <v>11</v>
      </c>
      <c r="C253">
        <v>16.899999999999999</v>
      </c>
      <c r="D253">
        <v>22.99</v>
      </c>
      <c r="E253">
        <v>11.79</v>
      </c>
      <c r="F253">
        <f t="shared" si="208"/>
        <v>11.2</v>
      </c>
      <c r="G253">
        <v>3720</v>
      </c>
      <c r="H253">
        <v>3.09</v>
      </c>
      <c r="I253">
        <v>2.89</v>
      </c>
      <c r="J253" s="4">
        <f t="shared" si="209"/>
        <v>2.99</v>
      </c>
      <c r="K253" s="4">
        <v>20.681000000000001</v>
      </c>
      <c r="L253" s="4">
        <v>13.746</v>
      </c>
      <c r="M253" s="4">
        <v>112.85</v>
      </c>
      <c r="N253" s="4">
        <v>21.645</v>
      </c>
      <c r="O253" s="4">
        <v>14.587999999999999</v>
      </c>
      <c r="P253" s="4">
        <v>118.203</v>
      </c>
      <c r="Q253" s="4">
        <v>1.5409999999999999</v>
      </c>
      <c r="R253" s="4">
        <v>0.497</v>
      </c>
      <c r="S253" s="4">
        <v>3.3180000000000001</v>
      </c>
      <c r="T253" s="4">
        <f t="shared" si="210"/>
        <v>6.4919055847833356</v>
      </c>
      <c r="U253" s="4">
        <f t="shared" si="211"/>
        <v>2.1656394782322415</v>
      </c>
      <c r="V253" s="4">
        <f t="shared" si="212"/>
        <v>5.3126441784149998</v>
      </c>
      <c r="W253" s="4">
        <f t="shared" si="213"/>
        <v>6.796586008702918</v>
      </c>
      <c r="X253" s="4">
        <f t="shared" si="214"/>
        <v>2.3034235508941809</v>
      </c>
      <c r="Y253" s="4">
        <f t="shared" si="215"/>
        <v>5.5338546267948061</v>
      </c>
      <c r="Z253" s="4">
        <f t="shared" si="216"/>
        <v>0.47538694116519742</v>
      </c>
      <c r="AA253" s="4">
        <f t="shared" si="217"/>
        <v>6.913499897653845E-2</v>
      </c>
      <c r="AB253" s="4">
        <f t="shared" si="218"/>
        <v>0.17388817197141601</v>
      </c>
      <c r="AD253" s="4">
        <f t="shared" si="219"/>
        <v>29.163723109032173</v>
      </c>
      <c r="AE253" s="4">
        <f t="shared" si="220"/>
        <v>92.845133131615597</v>
      </c>
      <c r="AF253" s="4">
        <f t="shared" si="206"/>
        <v>96.906062925227872</v>
      </c>
      <c r="AG253" s="4">
        <f t="shared" si="207"/>
        <v>96.793653415830477</v>
      </c>
    </row>
    <row r="254" spans="1:33" x14ac:dyDescent="0.3">
      <c r="A254">
        <v>10</v>
      </c>
      <c r="B254" t="s">
        <v>12</v>
      </c>
      <c r="C254">
        <v>17</v>
      </c>
      <c r="D254">
        <v>25.27</v>
      </c>
      <c r="E254">
        <v>11.7</v>
      </c>
      <c r="F254">
        <f t="shared" si="208"/>
        <v>13.57</v>
      </c>
      <c r="G254">
        <v>3720</v>
      </c>
      <c r="H254">
        <v>3.09</v>
      </c>
      <c r="I254">
        <v>2.89</v>
      </c>
      <c r="J254" s="4">
        <f t="shared" si="209"/>
        <v>2.99</v>
      </c>
      <c r="K254" s="4">
        <v>20.681000000000001</v>
      </c>
      <c r="L254" s="4">
        <v>13.746</v>
      </c>
      <c r="M254" s="4">
        <v>112.85</v>
      </c>
      <c r="N254" s="4">
        <v>21.645</v>
      </c>
      <c r="O254" s="4">
        <v>14.587999999999999</v>
      </c>
      <c r="P254" s="4">
        <v>118.203</v>
      </c>
      <c r="Q254" s="4">
        <v>2.7320000000000002</v>
      </c>
      <c r="R254" s="4">
        <v>0.625</v>
      </c>
      <c r="S254" s="4">
        <v>6.9260000000000002</v>
      </c>
      <c r="T254" s="4">
        <f t="shared" si="210"/>
        <v>6.4919055847833356</v>
      </c>
      <c r="U254" s="4">
        <f t="shared" si="211"/>
        <v>2.1656394782322415</v>
      </c>
      <c r="V254" s="4">
        <f t="shared" si="212"/>
        <v>5.3126441784149998</v>
      </c>
      <c r="W254" s="4">
        <f t="shared" si="213"/>
        <v>6.796586008702918</v>
      </c>
      <c r="X254" s="4">
        <f t="shared" si="214"/>
        <v>2.3034235508941809</v>
      </c>
      <c r="Y254" s="4">
        <f t="shared" si="215"/>
        <v>5.5338546267948061</v>
      </c>
      <c r="Z254" s="4">
        <f t="shared" si="216"/>
        <v>0.84604107188014821</v>
      </c>
      <c r="AA254" s="4">
        <f t="shared" si="217"/>
        <v>8.7690738069822513E-2</v>
      </c>
      <c r="AB254" s="4">
        <f t="shared" si="218"/>
        <v>0.36175841148098398</v>
      </c>
      <c r="AD254" s="4">
        <f t="shared" si="219"/>
        <v>35.127122435733583</v>
      </c>
      <c r="AE254" s="4">
        <f t="shared" si="220"/>
        <v>87.26655970050264</v>
      </c>
      <c r="AF254" s="4">
        <f t="shared" si="206"/>
        <v>96.075654449341542</v>
      </c>
      <c r="AG254" s="4">
        <f t="shared" si="207"/>
        <v>93.32948967260802</v>
      </c>
    </row>
    <row r="255" spans="1:33" x14ac:dyDescent="0.3">
      <c r="A255">
        <v>10</v>
      </c>
      <c r="B255" t="s">
        <v>13</v>
      </c>
      <c r="C255">
        <v>16.3</v>
      </c>
      <c r="D255">
        <v>25.24</v>
      </c>
      <c r="E255">
        <v>11.77</v>
      </c>
      <c r="F255">
        <f t="shared" si="208"/>
        <v>13.469999999999999</v>
      </c>
      <c r="G255">
        <v>3720</v>
      </c>
      <c r="H255">
        <v>3.09</v>
      </c>
      <c r="I255">
        <v>2.89</v>
      </c>
      <c r="J255" s="4">
        <f t="shared" si="209"/>
        <v>2.99</v>
      </c>
      <c r="K255" s="4">
        <v>20.681000000000001</v>
      </c>
      <c r="L255" s="4">
        <v>13.746</v>
      </c>
      <c r="M255" s="4">
        <v>112.85</v>
      </c>
      <c r="N255" s="4">
        <v>21.645</v>
      </c>
      <c r="O255" s="4">
        <v>14.587999999999999</v>
      </c>
      <c r="P255" s="4">
        <v>118.203</v>
      </c>
      <c r="Q255" s="4">
        <v>2.0169999999999999</v>
      </c>
      <c r="R255" s="4">
        <v>0.56999999999999995</v>
      </c>
      <c r="S255" s="4">
        <v>4.7149999999999999</v>
      </c>
      <c r="T255" s="4">
        <f t="shared" si="210"/>
        <v>6.4919055847833356</v>
      </c>
      <c r="U255" s="4">
        <f t="shared" si="211"/>
        <v>2.1656394782322415</v>
      </c>
      <c r="V255" s="4">
        <f t="shared" si="212"/>
        <v>5.3126441784149998</v>
      </c>
      <c r="W255" s="4">
        <f t="shared" si="213"/>
        <v>6.796586008702918</v>
      </c>
      <c r="X255" s="4">
        <f t="shared" si="214"/>
        <v>2.3034235508941809</v>
      </c>
      <c r="Y255" s="4">
        <f t="shared" si="215"/>
        <v>5.5338546267948061</v>
      </c>
      <c r="Z255" s="4">
        <f t="shared" si="216"/>
        <v>0.62335257646527353</v>
      </c>
      <c r="AA255" s="4">
        <f t="shared" si="217"/>
        <v>7.9698173816965923E-2</v>
      </c>
      <c r="AB255" s="4">
        <f t="shared" si="218"/>
        <v>0.24678093020414998</v>
      </c>
      <c r="AD255" s="4">
        <f t="shared" si="219"/>
        <v>36.365673859056805</v>
      </c>
      <c r="AE255" s="4">
        <f t="shared" si="220"/>
        <v>90.618158997506853</v>
      </c>
      <c r="AF255" s="4">
        <f t="shared" si="206"/>
        <v>96.433338563473129</v>
      </c>
      <c r="AG255" s="4">
        <f t="shared" si="207"/>
        <v>95.449574380893949</v>
      </c>
    </row>
    <row r="256" spans="1:33" x14ac:dyDescent="0.3">
      <c r="A256">
        <v>10</v>
      </c>
      <c r="B256" t="s">
        <v>14</v>
      </c>
      <c r="C256">
        <v>17</v>
      </c>
      <c r="D256">
        <v>26.22</v>
      </c>
      <c r="E256">
        <v>11.72</v>
      </c>
      <c r="F256">
        <f t="shared" si="208"/>
        <v>14.499999999999998</v>
      </c>
      <c r="G256">
        <v>3720</v>
      </c>
      <c r="H256">
        <v>3.09</v>
      </c>
      <c r="I256">
        <v>2.89</v>
      </c>
      <c r="J256" s="4">
        <f t="shared" si="209"/>
        <v>2.99</v>
      </c>
      <c r="K256" s="4">
        <v>20.681000000000001</v>
      </c>
      <c r="L256" s="4">
        <v>13.746</v>
      </c>
      <c r="M256" s="4">
        <v>112.85</v>
      </c>
      <c r="N256" s="4">
        <v>21.645</v>
      </c>
      <c r="O256" s="4">
        <v>14.587999999999999</v>
      </c>
      <c r="P256" s="4">
        <v>118.203</v>
      </c>
      <c r="Q256" s="4">
        <v>1.772</v>
      </c>
      <c r="R256" s="4">
        <v>0.53200000000000003</v>
      </c>
      <c r="S256" s="4">
        <v>3.9420000000000002</v>
      </c>
      <c r="T256" s="4">
        <f t="shared" si="210"/>
        <v>6.4919055847833356</v>
      </c>
      <c r="U256" s="4">
        <f t="shared" si="211"/>
        <v>2.1656394782322415</v>
      </c>
      <c r="V256" s="4">
        <f t="shared" si="212"/>
        <v>5.3126441784149998</v>
      </c>
      <c r="W256" s="4">
        <f t="shared" si="213"/>
        <v>6.796586008702918</v>
      </c>
      <c r="X256" s="4">
        <f t="shared" si="214"/>
        <v>2.3034235508941809</v>
      </c>
      <c r="Y256" s="4">
        <f t="shared" si="215"/>
        <v>5.5338546267948061</v>
      </c>
      <c r="Z256" s="4">
        <f t="shared" si="216"/>
        <v>0.54716052248484348</v>
      </c>
      <c r="AA256" s="4">
        <f t="shared" si="217"/>
        <v>7.4192759767390259E-2</v>
      </c>
      <c r="AB256" s="4">
        <f t="shared" si="218"/>
        <v>0.20647075931157599</v>
      </c>
      <c r="AD256" s="4">
        <f t="shared" si="219"/>
        <v>37.534508129560571</v>
      </c>
      <c r="AE256" s="4">
        <f t="shared" si="220"/>
        <v>91.764896434851181</v>
      </c>
      <c r="AF256" s="4">
        <f t="shared" si="206"/>
        <v>96.67971745827478</v>
      </c>
      <c r="AG256" s="4">
        <f t="shared" si="207"/>
        <v>96.192858856677248</v>
      </c>
    </row>
    <row r="257" spans="1:33" x14ac:dyDescent="0.3">
      <c r="A257">
        <v>11</v>
      </c>
      <c r="B257" t="s">
        <v>11</v>
      </c>
      <c r="C257">
        <v>16.899999999999999</v>
      </c>
      <c r="D257">
        <v>24.61</v>
      </c>
      <c r="E257">
        <v>11.79</v>
      </c>
      <c r="F257">
        <f>D257-E257</f>
        <v>12.82</v>
      </c>
      <c r="G257">
        <v>3720</v>
      </c>
      <c r="H257">
        <v>3.09</v>
      </c>
      <c r="I257">
        <v>2.89</v>
      </c>
      <c r="J257" s="4">
        <f t="shared" si="209"/>
        <v>2.99</v>
      </c>
      <c r="K257" s="4">
        <v>20.681000000000001</v>
      </c>
      <c r="L257" s="4">
        <v>13.746</v>
      </c>
      <c r="M257" s="4">
        <v>112.85</v>
      </c>
      <c r="N257" s="4">
        <v>21.645</v>
      </c>
      <c r="O257" s="4">
        <v>14.587999999999999</v>
      </c>
      <c r="P257" s="4">
        <v>118.203</v>
      </c>
      <c r="Q257" s="4">
        <v>1.6259999999999999</v>
      </c>
      <c r="R257" s="4">
        <v>0.496</v>
      </c>
      <c r="S257" s="4">
        <v>3.5579999999999998</v>
      </c>
      <c r="T257" s="4">
        <f t="shared" si="210"/>
        <v>6.4919055847833356</v>
      </c>
      <c r="U257" s="4">
        <f t="shared" si="211"/>
        <v>2.1656394782322415</v>
      </c>
      <c r="V257" s="4">
        <f t="shared" si="212"/>
        <v>5.3126441784149998</v>
      </c>
      <c r="W257" s="4">
        <f t="shared" si="213"/>
        <v>6.796586008702918</v>
      </c>
      <c r="X257" s="4">
        <f t="shared" si="214"/>
        <v>2.3034235508941809</v>
      </c>
      <c r="Y257" s="4">
        <f t="shared" si="215"/>
        <v>5.5338546267948061</v>
      </c>
      <c r="Z257" s="4">
        <f t="shared" si="216"/>
        <v>0.5017892811643454</v>
      </c>
      <c r="AA257" s="4">
        <f t="shared" si="217"/>
        <v>6.8990683375592943E-2</v>
      </c>
      <c r="AB257" s="4">
        <f t="shared" si="218"/>
        <v>0.18642442139157597</v>
      </c>
      <c r="AD257" s="4">
        <f t="shared" si="219"/>
        <v>33.382047344445752</v>
      </c>
      <c r="AE257" s="4">
        <f t="shared" si="220"/>
        <v>92.447761619380316</v>
      </c>
      <c r="AF257" s="4">
        <f t="shared" si="206"/>
        <v>96.912521352867174</v>
      </c>
      <c r="AG257" s="4">
        <f t="shared" si="207"/>
        <v>96.562495884809721</v>
      </c>
    </row>
    <row r="258" spans="1:33" x14ac:dyDescent="0.3">
      <c r="A258">
        <v>11</v>
      </c>
      <c r="B258" t="s">
        <v>12</v>
      </c>
      <c r="C258">
        <v>17.100000000000001</v>
      </c>
      <c r="D258">
        <v>24</v>
      </c>
      <c r="E258">
        <v>11.79</v>
      </c>
      <c r="F258">
        <f t="shared" ref="F258:F260" si="221">D258-E258</f>
        <v>12.21</v>
      </c>
      <c r="G258">
        <v>3720</v>
      </c>
      <c r="H258">
        <v>3.09</v>
      </c>
      <c r="I258">
        <v>2.89</v>
      </c>
      <c r="J258" s="4">
        <f t="shared" si="209"/>
        <v>2.99</v>
      </c>
      <c r="K258" s="4">
        <v>20.681000000000001</v>
      </c>
      <c r="L258" s="4">
        <v>13.746</v>
      </c>
      <c r="M258" s="4">
        <v>112.85</v>
      </c>
      <c r="N258" s="4">
        <v>21.645</v>
      </c>
      <c r="O258" s="4">
        <v>14.587999999999999</v>
      </c>
      <c r="P258" s="4">
        <v>118.203</v>
      </c>
      <c r="Q258" s="4">
        <v>2.573</v>
      </c>
      <c r="R258" s="4">
        <v>0.64800000000000002</v>
      </c>
      <c r="S258" s="4">
        <v>6.4320000000000004</v>
      </c>
      <c r="T258" s="4">
        <f t="shared" si="210"/>
        <v>6.4919055847833356</v>
      </c>
      <c r="U258" s="4">
        <f t="shared" si="211"/>
        <v>2.1656394782322415</v>
      </c>
      <c r="V258" s="4">
        <f t="shared" si="212"/>
        <v>5.3126441784149998</v>
      </c>
      <c r="W258" s="4">
        <f t="shared" si="213"/>
        <v>6.796586008702918</v>
      </c>
      <c r="X258" s="4">
        <f t="shared" si="214"/>
        <v>2.3034235508941809</v>
      </c>
      <c r="Y258" s="4">
        <f t="shared" si="215"/>
        <v>5.5338546267948061</v>
      </c>
      <c r="Z258" s="4">
        <f t="shared" si="216"/>
        <v>0.79648218054617381</v>
      </c>
      <c r="AA258" s="4">
        <f t="shared" si="217"/>
        <v>9.1041053798558105E-2</v>
      </c>
      <c r="AB258" s="4">
        <f t="shared" si="218"/>
        <v>0.336110465212416</v>
      </c>
      <c r="AD258" s="4">
        <f t="shared" si="219"/>
        <v>31.421810253893476</v>
      </c>
      <c r="AE258" s="4">
        <f t="shared" si="220"/>
        <v>88.012451602308374</v>
      </c>
      <c r="AF258" s="4">
        <f t="shared" si="206"/>
        <v>95.925720751521638</v>
      </c>
      <c r="AG258" s="4">
        <f t="shared" si="207"/>
        <v>93.802415484506852</v>
      </c>
    </row>
    <row r="259" spans="1:33" x14ac:dyDescent="0.3">
      <c r="A259">
        <v>11</v>
      </c>
      <c r="B259" t="s">
        <v>13</v>
      </c>
      <c r="C259">
        <v>17.2</v>
      </c>
      <c r="D259">
        <v>22.64</v>
      </c>
      <c r="E259">
        <v>11.8</v>
      </c>
      <c r="F259">
        <f t="shared" si="221"/>
        <v>10.84</v>
      </c>
      <c r="G259">
        <v>3720</v>
      </c>
      <c r="H259">
        <v>3.09</v>
      </c>
      <c r="I259">
        <v>2.89</v>
      </c>
      <c r="J259" s="4">
        <f t="shared" si="209"/>
        <v>2.99</v>
      </c>
      <c r="K259" s="4">
        <v>20.681000000000001</v>
      </c>
      <c r="L259" s="4">
        <v>13.746</v>
      </c>
      <c r="M259" s="4">
        <v>112.85</v>
      </c>
      <c r="N259" s="4">
        <v>21.645</v>
      </c>
      <c r="O259" s="4">
        <v>14.587999999999999</v>
      </c>
      <c r="P259" s="4">
        <v>118.203</v>
      </c>
      <c r="Q259" s="4">
        <v>1.855</v>
      </c>
      <c r="R259" s="4">
        <v>0.56200000000000006</v>
      </c>
      <c r="S259" s="4">
        <v>4.2759999999999998</v>
      </c>
      <c r="T259" s="4">
        <f t="shared" si="210"/>
        <v>6.4919055847833356</v>
      </c>
      <c r="U259" s="4">
        <f t="shared" si="211"/>
        <v>2.1656394782322415</v>
      </c>
      <c r="V259" s="4">
        <f t="shared" si="212"/>
        <v>5.3126441784149998</v>
      </c>
      <c r="W259" s="4">
        <f t="shared" si="213"/>
        <v>6.796586008702918</v>
      </c>
      <c r="X259" s="4">
        <f t="shared" si="214"/>
        <v>2.3034235508941809</v>
      </c>
      <c r="Y259" s="4">
        <f t="shared" si="215"/>
        <v>5.5338546267948061</v>
      </c>
      <c r="Z259" s="4">
        <f t="shared" si="216"/>
        <v>0.57296507352846637</v>
      </c>
      <c r="AA259" s="4">
        <f t="shared" si="217"/>
        <v>7.85379633331246E-2</v>
      </c>
      <c r="AB259" s="4">
        <f t="shared" si="218"/>
        <v>0.22389522629078398</v>
      </c>
      <c r="AD259" s="4">
        <f t="shared" si="219"/>
        <v>27.733998228209391</v>
      </c>
      <c r="AE259" s="4">
        <f t="shared" si="220"/>
        <v>91.376522015345643</v>
      </c>
      <c r="AF259" s="4">
        <f t="shared" si="206"/>
        <v>96.485260430597393</v>
      </c>
      <c r="AG259" s="4">
        <f t="shared" si="207"/>
        <v>95.871566847299292</v>
      </c>
    </row>
    <row r="260" spans="1:33" x14ac:dyDescent="0.3">
      <c r="A260">
        <v>11</v>
      </c>
      <c r="B260" t="s">
        <v>14</v>
      </c>
      <c r="C260">
        <v>16.7</v>
      </c>
      <c r="D260">
        <v>21.82</v>
      </c>
      <c r="E260">
        <v>11.84</v>
      </c>
      <c r="F260">
        <f t="shared" si="221"/>
        <v>9.98</v>
      </c>
      <c r="G260">
        <v>3720</v>
      </c>
      <c r="H260">
        <v>3.09</v>
      </c>
      <c r="I260">
        <v>2.89</v>
      </c>
      <c r="J260" s="4">
        <f t="shared" si="209"/>
        <v>2.99</v>
      </c>
      <c r="K260" s="4">
        <v>20.681000000000001</v>
      </c>
      <c r="L260" s="4">
        <v>13.746</v>
      </c>
      <c r="M260" s="4">
        <v>112.85</v>
      </c>
      <c r="N260" s="4">
        <v>21.645</v>
      </c>
      <c r="O260" s="4">
        <v>14.587999999999999</v>
      </c>
      <c r="P260" s="4">
        <v>118.203</v>
      </c>
      <c r="Q260" s="4">
        <v>1.573</v>
      </c>
      <c r="R260" s="4">
        <v>0.52800000000000002</v>
      </c>
      <c r="S260" s="4">
        <v>3.4590000000000001</v>
      </c>
      <c r="T260" s="4">
        <f t="shared" si="210"/>
        <v>6.4919055847833356</v>
      </c>
      <c r="U260" s="4">
        <f t="shared" si="211"/>
        <v>2.1656394782322415</v>
      </c>
      <c r="V260" s="4">
        <f t="shared" si="212"/>
        <v>5.3126441784149998</v>
      </c>
      <c r="W260" s="4">
        <f t="shared" si="213"/>
        <v>6.796586008702918</v>
      </c>
      <c r="X260" s="4">
        <f t="shared" si="214"/>
        <v>2.3034235508941809</v>
      </c>
      <c r="Y260" s="4">
        <f t="shared" si="215"/>
        <v>5.5338546267948061</v>
      </c>
      <c r="Z260" s="4">
        <f t="shared" si="216"/>
        <v>0.48532552855682565</v>
      </c>
      <c r="AA260" s="4">
        <f t="shared" si="217"/>
        <v>7.3614082246734866E-2</v>
      </c>
      <c r="AB260" s="4">
        <f t="shared" si="218"/>
        <v>0.181253897834454</v>
      </c>
      <c r="AD260" s="4">
        <f t="shared" si="219"/>
        <v>26.298181496020018</v>
      </c>
      <c r="AE260" s="4">
        <f t="shared" si="220"/>
        <v>92.695551257379392</v>
      </c>
      <c r="AF260" s="4">
        <f t="shared" si="206"/>
        <v>96.705614498297905</v>
      </c>
      <c r="AG260" s="4">
        <f t="shared" si="207"/>
        <v>96.65783584012577</v>
      </c>
    </row>
    <row r="262" spans="1:33" x14ac:dyDescent="0.3">
      <c r="B262" s="7" t="s">
        <v>55</v>
      </c>
      <c r="C262" s="7"/>
      <c r="D262" s="7"/>
      <c r="E262" s="7" t="s">
        <v>44</v>
      </c>
      <c r="F262" s="7"/>
      <c r="G262" s="7"/>
    </row>
    <row r="263" spans="1:33" x14ac:dyDescent="0.3">
      <c r="A263" t="s">
        <v>1</v>
      </c>
      <c r="B263" t="s">
        <v>46</v>
      </c>
      <c r="C263" t="s">
        <v>47</v>
      </c>
      <c r="D263" t="s">
        <v>57</v>
      </c>
      <c r="E263" t="s">
        <v>46</v>
      </c>
      <c r="F263" t="s">
        <v>47</v>
      </c>
      <c r="G263" t="s">
        <v>57</v>
      </c>
    </row>
    <row r="264" spans="1:33" x14ac:dyDescent="0.3">
      <c r="A264">
        <v>8</v>
      </c>
      <c r="B264" s="4">
        <f>AVERAGE(AE245:AE248)</f>
        <v>90.328020258313956</v>
      </c>
      <c r="C264" s="4">
        <f>AVERAGE(AF245:AF248)</f>
        <v>97.05890744339321</v>
      </c>
      <c r="D264" s="4">
        <f>AVERAGE(AG245:AG248)</f>
        <v>95.202476920039373</v>
      </c>
      <c r="E264" s="4">
        <f>_xlfn.CONFIDENCE.T(0.05,_xlfn.STDEV.S(AE245:AE248),4)</f>
        <v>4.6056005614431799</v>
      </c>
      <c r="F264" s="4">
        <f>_xlfn.CONFIDENCE.T(0.05,_xlfn.STDEV.S(AF245:AF248),4)</f>
        <v>1.42622646937463</v>
      </c>
      <c r="G264" s="4">
        <f>_xlfn.CONFIDENCE.T(0.05,_xlfn.STDEV.S(AG245:AG248),4)</f>
        <v>2.7528006795865605</v>
      </c>
    </row>
    <row r="265" spans="1:33" x14ac:dyDescent="0.3">
      <c r="A265">
        <v>9</v>
      </c>
      <c r="B265" s="4">
        <f>AVERAGE(AE249:AE252)</f>
        <v>90.787720460034947</v>
      </c>
      <c r="C265" s="4">
        <f>AVERAGE(AF249:AF252)</f>
        <v>96.403987927231782</v>
      </c>
      <c r="D265" s="4">
        <f>AVERAGE(AG249:AG252)</f>
        <v>95.590289359713125</v>
      </c>
      <c r="E265" s="4">
        <f>_xlfn.CONFIDENCE.T(0.05,_xlfn.STDEV.S(AE249:AE252),4)</f>
        <v>1.245428112486028</v>
      </c>
      <c r="F265" s="4">
        <f>_xlfn.CONFIDENCE.T(0.05,_xlfn.STDEV.S(AF249:AF252),4)</f>
        <v>0.29621330668303497</v>
      </c>
      <c r="G265" s="4">
        <f>_xlfn.CONFIDENCE.T(0.05,_xlfn.STDEV.S(AG249:AG252),4)</f>
        <v>0.76748080072684155</v>
      </c>
    </row>
    <row r="266" spans="1:33" x14ac:dyDescent="0.3">
      <c r="A266">
        <v>10</v>
      </c>
      <c r="B266" s="4">
        <f>AVERAGE(AE253:AE256)</f>
        <v>90.623687066119061</v>
      </c>
      <c r="C266" s="4">
        <f>AVERAGE(AF253:AF256)</f>
        <v>96.523693349079338</v>
      </c>
      <c r="D266" s="4">
        <f>AVERAGE(AG253:AG256)</f>
        <v>95.441394081502438</v>
      </c>
      <c r="E266" s="4">
        <f>_xlfn.CONFIDENCE.T(0.05,_xlfn.STDEV.S(AE253:AE256),4)</f>
        <v>3.8439942534105698</v>
      </c>
      <c r="F266" s="4">
        <f>_xlfn.CONFIDENCE.T(0.05,_xlfn.STDEV.S(AF253:AF256),4)</f>
        <v>0.56591261646806656</v>
      </c>
      <c r="G266" s="4">
        <f>_xlfn.CONFIDENCE.T(0.05,_xlfn.STDEV.S(AG253:AG256),4)</f>
        <v>2.4050662458399197</v>
      </c>
    </row>
    <row r="267" spans="1:33" x14ac:dyDescent="0.3">
      <c r="A267">
        <v>11</v>
      </c>
      <c r="B267" s="4">
        <f>AVERAGE(AE257:AE260)</f>
        <v>91.133071623603428</v>
      </c>
      <c r="C267" s="4">
        <f>AVERAGE(AF257:AF260)</f>
        <v>96.507279258321034</v>
      </c>
      <c r="D267" s="4">
        <f>AVERAGE(AG257:AG260)</f>
        <v>95.723578514185405</v>
      </c>
      <c r="E267" s="4">
        <f>_xlfn.CONFIDENCE.T(0.05,_xlfn.STDEV.S(AE257:AE260),4)</f>
        <v>3.4334168486064089</v>
      </c>
      <c r="F267" s="4">
        <f>_xlfn.CONFIDENCE.T(0.05,_xlfn.STDEV.S(AF257:AF260),4)</f>
        <v>0.67650576663836526</v>
      </c>
      <c r="G267" s="4">
        <f>_xlfn.CONFIDENCE.T(0.05,_xlfn.STDEV.S(AG257:AG260),4)</f>
        <v>2.1128717441216742</v>
      </c>
    </row>
    <row r="269" spans="1:33" x14ac:dyDescent="0.3">
      <c r="K269" s="7" t="s">
        <v>49</v>
      </c>
      <c r="L269" s="7"/>
      <c r="M269" s="7"/>
      <c r="N269" s="7" t="s">
        <v>50</v>
      </c>
      <c r="O269" s="7"/>
      <c r="P269" s="7"/>
      <c r="Q269" s="7" t="s">
        <v>51</v>
      </c>
      <c r="R269" s="7"/>
      <c r="S269" s="7"/>
      <c r="T269" s="7" t="s">
        <v>52</v>
      </c>
      <c r="U269" s="7"/>
      <c r="V269" s="7"/>
      <c r="W269" s="7" t="s">
        <v>53</v>
      </c>
      <c r="X269" s="7"/>
      <c r="Y269" s="7"/>
      <c r="Z269" s="7" t="s">
        <v>54</v>
      </c>
      <c r="AA269" s="7"/>
      <c r="AB269" s="7"/>
      <c r="AE269" s="7" t="s">
        <v>34</v>
      </c>
      <c r="AF269" s="7"/>
      <c r="AG269" s="7"/>
    </row>
    <row r="270" spans="1:33" x14ac:dyDescent="0.3">
      <c r="A270" t="s">
        <v>1</v>
      </c>
      <c r="B270" t="s">
        <v>2</v>
      </c>
      <c r="C270" t="s">
        <v>3</v>
      </c>
      <c r="D270" t="s">
        <v>6</v>
      </c>
      <c r="E270" t="s">
        <v>5</v>
      </c>
      <c r="F270" t="s">
        <v>4</v>
      </c>
      <c r="G270" t="s">
        <v>7</v>
      </c>
      <c r="H270" t="s">
        <v>10</v>
      </c>
      <c r="I270" t="s">
        <v>9</v>
      </c>
      <c r="J270" t="s">
        <v>8</v>
      </c>
      <c r="K270" t="s">
        <v>46</v>
      </c>
      <c r="L270" t="s">
        <v>47</v>
      </c>
      <c r="M270" t="s">
        <v>57</v>
      </c>
      <c r="N270" t="s">
        <v>46</v>
      </c>
      <c r="O270" t="s">
        <v>47</v>
      </c>
      <c r="P270" t="s">
        <v>57</v>
      </c>
      <c r="Q270" t="s">
        <v>46</v>
      </c>
      <c r="R270" t="s">
        <v>47</v>
      </c>
      <c r="S270" t="s">
        <v>57</v>
      </c>
      <c r="T270" t="s">
        <v>46</v>
      </c>
      <c r="U270" t="s">
        <v>47</v>
      </c>
      <c r="V270" t="s">
        <v>57</v>
      </c>
      <c r="W270" t="s">
        <v>46</v>
      </c>
      <c r="X270" t="s">
        <v>47</v>
      </c>
      <c r="Y270" t="s">
        <v>57</v>
      </c>
      <c r="Z270" t="s">
        <v>46</v>
      </c>
      <c r="AA270" t="s">
        <v>47</v>
      </c>
      <c r="AB270" t="s">
        <v>57</v>
      </c>
      <c r="AD270" t="s">
        <v>23</v>
      </c>
      <c r="AE270" t="s">
        <v>46</v>
      </c>
      <c r="AF270" t="s">
        <v>47</v>
      </c>
      <c r="AG270" t="s">
        <v>57</v>
      </c>
    </row>
    <row r="271" spans="1:33" x14ac:dyDescent="0.3">
      <c r="A271">
        <v>8</v>
      </c>
      <c r="B271" t="s">
        <v>11</v>
      </c>
      <c r="C271">
        <v>16.600000000000001</v>
      </c>
      <c r="D271">
        <v>25.58</v>
      </c>
      <c r="E271">
        <v>11.85</v>
      </c>
      <c r="F271">
        <f>D271-E271</f>
        <v>13.729999999999999</v>
      </c>
      <c r="G271">
        <v>3600</v>
      </c>
      <c r="H271">
        <v>3.09</v>
      </c>
      <c r="I271">
        <v>2.92</v>
      </c>
      <c r="J271" s="4">
        <f>(H271+I271)/2</f>
        <v>3.0049999999999999</v>
      </c>
      <c r="K271" s="4">
        <v>14.146000000000001</v>
      </c>
      <c r="L271" s="4">
        <v>21.673999999999999</v>
      </c>
      <c r="M271" s="4">
        <v>115.64700000000001</v>
      </c>
      <c r="N271" s="4">
        <v>14.146000000000001</v>
      </c>
      <c r="O271" s="4">
        <v>21.673999999999999</v>
      </c>
      <c r="P271" s="4">
        <v>115.64700000000001</v>
      </c>
      <c r="Q271" s="4">
        <v>1.661</v>
      </c>
      <c r="R271" s="4">
        <v>0.84199999999999997</v>
      </c>
      <c r="S271" s="4">
        <v>4.1689999999999996</v>
      </c>
      <c r="T271" s="4">
        <f>0.3076*K271^1.0067</f>
        <v>4.4292401736553426</v>
      </c>
      <c r="U271" s="4">
        <f>0.1428*L271^1.0375</f>
        <v>3.4734815114063333</v>
      </c>
      <c r="V271" s="4">
        <f>-0.000048666*M271^2+0.052569*M271</f>
        <v>5.4285769335144067</v>
      </c>
      <c r="W271" s="4">
        <f>0.3076*N271^1.0067</f>
        <v>4.4292401736553426</v>
      </c>
      <c r="X271" s="4">
        <f>0.1428*O271^1.0375</f>
        <v>3.4734815114063333</v>
      </c>
      <c r="Y271" s="4">
        <f>-0.000048666*P271^2+0.052569*P271</f>
        <v>5.4285769335144067</v>
      </c>
      <c r="Z271" s="4">
        <f>0.3076*Q271^1.0067</f>
        <v>0.51266354952459281</v>
      </c>
      <c r="AA271" s="4">
        <f>0.1428*R271^1.0375</f>
        <v>0.11946467401575411</v>
      </c>
      <c r="AB271" s="4">
        <f>-0.000048666*S271^2+0.052569*S271</f>
        <v>0.21831431861837397</v>
      </c>
      <c r="AD271" s="4">
        <f>F271/1000/PI()/0.0007/C271*100/G271*60*60</f>
        <v>37.610970200545999</v>
      </c>
      <c r="AE271" s="4">
        <f>(1-2*Z271/(T271+W271))*100</f>
        <v>88.425474134957454</v>
      </c>
      <c r="AF271" s="4">
        <f t="shared" ref="AF271:AF286" si="222">(1-2*AA271/(U271+X271))*100</f>
        <v>96.560664750238274</v>
      </c>
      <c r="AG271" s="4">
        <f t="shared" ref="AG271:AG286" si="223">(1-2*AB271/(V271+Y271))*100</f>
        <v>95.978424524656418</v>
      </c>
    </row>
    <row r="272" spans="1:33" x14ac:dyDescent="0.3">
      <c r="A272">
        <v>8</v>
      </c>
      <c r="B272" t="s">
        <v>12</v>
      </c>
      <c r="C272">
        <v>16.100000000000001</v>
      </c>
      <c r="D272">
        <v>26.89</v>
      </c>
      <c r="E272">
        <v>11.75</v>
      </c>
      <c r="F272">
        <f t="shared" ref="F272:F282" si="224">D272-E272</f>
        <v>15.14</v>
      </c>
      <c r="G272">
        <v>3600</v>
      </c>
      <c r="H272">
        <v>3.09</v>
      </c>
      <c r="I272">
        <v>2.92</v>
      </c>
      <c r="J272" s="4">
        <f t="shared" ref="J272:J286" si="225">(H272+I272)/2</f>
        <v>3.0049999999999999</v>
      </c>
      <c r="K272" s="4">
        <v>14.146000000000001</v>
      </c>
      <c r="L272" s="4">
        <v>21.673999999999999</v>
      </c>
      <c r="M272" s="4">
        <v>115.64700000000001</v>
      </c>
      <c r="N272" s="4">
        <v>14.146000000000001</v>
      </c>
      <c r="O272" s="4">
        <v>21.673999999999999</v>
      </c>
      <c r="P272" s="4">
        <v>115.64700000000001</v>
      </c>
      <c r="Q272" s="4">
        <v>1.597</v>
      </c>
      <c r="R272" s="4">
        <v>0.77200000000000002</v>
      </c>
      <c r="S272" s="4">
        <v>3.9089999999999998</v>
      </c>
      <c r="T272" s="4">
        <f t="shared" ref="T272:T286" si="226">0.3076*K272^1.0067</f>
        <v>4.4292401736553426</v>
      </c>
      <c r="U272" s="4">
        <f t="shared" ref="U272:U286" si="227">0.1428*L272^1.0375</f>
        <v>3.4734815114063333</v>
      </c>
      <c r="V272" s="4">
        <f t="shared" ref="V272:V286" si="228">-0.000048666*M272^2+0.052569*M272</f>
        <v>5.4285769335144067</v>
      </c>
      <c r="W272" s="4">
        <f t="shared" ref="W272:W286" si="229">0.3076*N272^1.0067</f>
        <v>4.4292401736553426</v>
      </c>
      <c r="X272" s="4">
        <f t="shared" ref="X272:X286" si="230">0.1428*O272^1.0375</f>
        <v>3.4734815114063333</v>
      </c>
      <c r="Y272" s="4">
        <f t="shared" ref="Y272:Y286" si="231">-0.000048666*P272^2+0.052569*P272</f>
        <v>5.4285769335144067</v>
      </c>
      <c r="Z272" s="4">
        <f t="shared" ref="Z272:Z286" si="232">0.3076*Q272^1.0067</f>
        <v>0.49278035968422929</v>
      </c>
      <c r="AA272" s="4">
        <f t="shared" ref="AA272:AA286" si="233">0.1428*R272^1.0375</f>
        <v>0.1091770000214116</v>
      </c>
      <c r="AB272" s="4">
        <f t="shared" ref="AB272:AB286" si="234">-0.000048666*S272^2+0.052569*S272</f>
        <v>0.20474859084485397</v>
      </c>
      <c r="AD272" s="4">
        <f t="shared" ref="AD272:AD286" si="235">F272/1000/PI()/0.0007/C272*100/G272*60*60</f>
        <v>42.761416830723967</v>
      </c>
      <c r="AE272" s="4">
        <f t="shared" ref="AE272:AE286" si="236">(1-2*Z272/(T272+W272))*100</f>
        <v>88.87438160126797</v>
      </c>
      <c r="AF272" s="4">
        <f t="shared" si="222"/>
        <v>96.856842344981757</v>
      </c>
      <c r="AG272" s="4">
        <f t="shared" si="223"/>
        <v>96.228319256547749</v>
      </c>
    </row>
    <row r="273" spans="1:33" x14ac:dyDescent="0.3">
      <c r="A273">
        <v>8</v>
      </c>
      <c r="B273" t="s">
        <v>13</v>
      </c>
      <c r="C273">
        <v>17.3</v>
      </c>
      <c r="D273">
        <v>27.13</v>
      </c>
      <c r="E273">
        <v>11.76</v>
      </c>
      <c r="F273">
        <f t="shared" si="224"/>
        <v>15.37</v>
      </c>
      <c r="G273">
        <v>3600</v>
      </c>
      <c r="H273">
        <v>3.09</v>
      </c>
      <c r="I273">
        <v>2.92</v>
      </c>
      <c r="J273" s="4">
        <f t="shared" si="225"/>
        <v>3.0049999999999999</v>
      </c>
      <c r="K273" s="4">
        <v>14.146000000000001</v>
      </c>
      <c r="L273" s="4">
        <v>21.673999999999999</v>
      </c>
      <c r="M273" s="4">
        <v>115.64700000000001</v>
      </c>
      <c r="N273" s="4">
        <v>14.146000000000001</v>
      </c>
      <c r="O273" s="4">
        <v>21.673999999999999</v>
      </c>
      <c r="P273" s="4">
        <v>115.64700000000001</v>
      </c>
      <c r="Q273" s="4">
        <v>2.298</v>
      </c>
      <c r="R273" s="4">
        <v>0.92400000000000004</v>
      </c>
      <c r="S273" s="4">
        <v>6.3440000000000003</v>
      </c>
      <c r="T273" s="4">
        <f t="shared" si="226"/>
        <v>4.4292401736553426</v>
      </c>
      <c r="U273" s="4">
        <f t="shared" si="227"/>
        <v>3.4734815114063333</v>
      </c>
      <c r="V273" s="4">
        <f t="shared" si="228"/>
        <v>5.4285769335144067</v>
      </c>
      <c r="W273" s="4">
        <f t="shared" si="229"/>
        <v>4.4292401736553426</v>
      </c>
      <c r="X273" s="4">
        <f t="shared" si="230"/>
        <v>3.4734815114063333</v>
      </c>
      <c r="Y273" s="4">
        <f t="shared" si="231"/>
        <v>5.4285769335144067</v>
      </c>
      <c r="Z273" s="4">
        <f t="shared" si="232"/>
        <v>0.71081633670295574</v>
      </c>
      <c r="AA273" s="4">
        <f t="shared" si="233"/>
        <v>0.13155667170157109</v>
      </c>
      <c r="AB273" s="4">
        <f t="shared" si="234"/>
        <v>0.33153910781222401</v>
      </c>
      <c r="AD273" s="4">
        <f t="shared" si="235"/>
        <v>40.399859212591764</v>
      </c>
      <c r="AE273" s="4">
        <f t="shared" si="236"/>
        <v>83.951731926148028</v>
      </c>
      <c r="AF273" s="4">
        <f t="shared" si="222"/>
        <v>96.212541472595689</v>
      </c>
      <c r="AG273" s="4">
        <f t="shared" si="223"/>
        <v>93.892706838777556</v>
      </c>
    </row>
    <row r="274" spans="1:33" x14ac:dyDescent="0.3">
      <c r="A274">
        <v>8</v>
      </c>
      <c r="B274" t="s">
        <v>14</v>
      </c>
      <c r="C274">
        <v>16.899999999999999</v>
      </c>
      <c r="D274">
        <v>28.3</v>
      </c>
      <c r="E274">
        <v>11.75</v>
      </c>
      <c r="F274">
        <f t="shared" si="224"/>
        <v>16.55</v>
      </c>
      <c r="G274">
        <v>3600</v>
      </c>
      <c r="H274">
        <v>3.09</v>
      </c>
      <c r="I274">
        <v>2.92</v>
      </c>
      <c r="J274" s="4">
        <f t="shared" si="225"/>
        <v>3.0049999999999999</v>
      </c>
      <c r="K274" s="4">
        <v>14.146000000000001</v>
      </c>
      <c r="L274" s="4">
        <v>21.673999999999999</v>
      </c>
      <c r="M274" s="4">
        <v>115.64700000000001</v>
      </c>
      <c r="N274" s="4">
        <v>14.146000000000001</v>
      </c>
      <c r="O274" s="4">
        <v>21.673999999999999</v>
      </c>
      <c r="P274" s="4">
        <v>115.64700000000001</v>
      </c>
      <c r="Q274" s="4">
        <v>2.7890000000000001</v>
      </c>
      <c r="R274" s="4">
        <v>1.121</v>
      </c>
      <c r="S274" s="4">
        <v>8.3059999999999992</v>
      </c>
      <c r="T274" s="4">
        <f t="shared" si="226"/>
        <v>4.4292401736553426</v>
      </c>
      <c r="U274" s="4">
        <f t="shared" si="227"/>
        <v>3.4734815114063333</v>
      </c>
      <c r="V274" s="4">
        <f t="shared" si="228"/>
        <v>5.4285769335144067</v>
      </c>
      <c r="W274" s="4">
        <f t="shared" si="229"/>
        <v>4.4292401736553426</v>
      </c>
      <c r="X274" s="4">
        <f t="shared" si="230"/>
        <v>3.4734815114063333</v>
      </c>
      <c r="Y274" s="4">
        <f t="shared" si="231"/>
        <v>5.4285769335144067</v>
      </c>
      <c r="Z274" s="4">
        <f t="shared" si="232"/>
        <v>0.86381223372164828</v>
      </c>
      <c r="AA274" s="4">
        <f t="shared" si="233"/>
        <v>0.1607659349375731</v>
      </c>
      <c r="AB274" s="4">
        <f t="shared" si="234"/>
        <v>0.43328066437442392</v>
      </c>
      <c r="AD274" s="4">
        <f t="shared" si="235"/>
        <v>44.53109565800284</v>
      </c>
      <c r="AE274" s="4">
        <f t="shared" si="236"/>
        <v>80.49750747634971</v>
      </c>
      <c r="AF274" s="4">
        <f t="shared" si="222"/>
        <v>95.371619672952207</v>
      </c>
      <c r="AG274" s="4">
        <f t="shared" si="223"/>
        <v>92.018522171078047</v>
      </c>
    </row>
    <row r="275" spans="1:33" x14ac:dyDescent="0.3">
      <c r="A275">
        <v>9</v>
      </c>
      <c r="B275" t="s">
        <v>11</v>
      </c>
      <c r="C275">
        <v>16.7</v>
      </c>
      <c r="D275">
        <v>26.23</v>
      </c>
      <c r="E275">
        <v>11.65</v>
      </c>
      <c r="F275">
        <f t="shared" si="224"/>
        <v>14.58</v>
      </c>
      <c r="G275">
        <v>3600</v>
      </c>
      <c r="H275">
        <v>3.09</v>
      </c>
      <c r="I275">
        <v>2.92</v>
      </c>
      <c r="J275" s="4">
        <f t="shared" si="225"/>
        <v>3.0049999999999999</v>
      </c>
      <c r="K275" s="4">
        <v>14.146000000000001</v>
      </c>
      <c r="L275" s="4">
        <v>21.673999999999999</v>
      </c>
      <c r="M275" s="4">
        <v>115.64700000000001</v>
      </c>
      <c r="N275" s="4">
        <v>14.146000000000001</v>
      </c>
      <c r="O275" s="4">
        <v>21.673999999999999</v>
      </c>
      <c r="P275" s="4">
        <v>115.64700000000001</v>
      </c>
      <c r="Q275" s="4">
        <v>2.1139999999999999</v>
      </c>
      <c r="R275" s="4">
        <v>0.92800000000000005</v>
      </c>
      <c r="S275" s="4">
        <v>5.6429999999999998</v>
      </c>
      <c r="T275" s="4">
        <f t="shared" si="226"/>
        <v>4.4292401736553426</v>
      </c>
      <c r="U275" s="4">
        <f t="shared" si="227"/>
        <v>3.4734815114063333</v>
      </c>
      <c r="V275" s="4">
        <f t="shared" si="228"/>
        <v>5.4285769335144067</v>
      </c>
      <c r="W275" s="4">
        <f t="shared" si="229"/>
        <v>4.4292401736553426</v>
      </c>
      <c r="X275" s="4">
        <f t="shared" si="230"/>
        <v>3.4734815114063333</v>
      </c>
      <c r="Y275" s="4">
        <f t="shared" si="231"/>
        <v>5.4285769335144067</v>
      </c>
      <c r="Z275" s="4">
        <f t="shared" si="232"/>
        <v>0.65353600273876622</v>
      </c>
      <c r="AA275" s="4">
        <f t="shared" si="233"/>
        <v>0.13214758559885859</v>
      </c>
      <c r="AB275" s="4">
        <f t="shared" si="234"/>
        <v>0.295097173710966</v>
      </c>
      <c r="AD275" s="4">
        <f t="shared" si="235"/>
        <v>39.700240723350454</v>
      </c>
      <c r="AE275" s="4">
        <f t="shared" si="236"/>
        <v>85.244963535146951</v>
      </c>
      <c r="AF275" s="4">
        <f t="shared" si="222"/>
        <v>96.19552932224029</v>
      </c>
      <c r="AG275" s="4">
        <f t="shared" si="223"/>
        <v>94.564004944111147</v>
      </c>
    </row>
    <row r="276" spans="1:33" x14ac:dyDescent="0.3">
      <c r="A276">
        <v>9</v>
      </c>
      <c r="B276" t="s">
        <v>12</v>
      </c>
      <c r="C276">
        <v>17</v>
      </c>
      <c r="D276">
        <v>26.61</v>
      </c>
      <c r="E276">
        <v>11.7</v>
      </c>
      <c r="F276">
        <f t="shared" si="224"/>
        <v>14.91</v>
      </c>
      <c r="G276">
        <v>3600</v>
      </c>
      <c r="H276">
        <v>3.09</v>
      </c>
      <c r="I276">
        <v>2.92</v>
      </c>
      <c r="J276" s="4">
        <f t="shared" si="225"/>
        <v>3.0049999999999999</v>
      </c>
      <c r="K276" s="4">
        <v>14.146000000000001</v>
      </c>
      <c r="L276" s="4">
        <v>21.673999999999999</v>
      </c>
      <c r="M276" s="4">
        <v>115.64700000000001</v>
      </c>
      <c r="N276" s="4">
        <v>14.146000000000001</v>
      </c>
      <c r="O276" s="4">
        <v>21.673999999999999</v>
      </c>
      <c r="P276" s="4">
        <v>115.64700000000001</v>
      </c>
      <c r="Q276" s="4">
        <v>1.712</v>
      </c>
      <c r="R276" s="4">
        <v>0.82399999999999995</v>
      </c>
      <c r="S276" s="4">
        <v>4.2619999999999996</v>
      </c>
      <c r="T276" s="4">
        <f t="shared" si="226"/>
        <v>4.4292401736553426</v>
      </c>
      <c r="U276" s="4">
        <f t="shared" si="227"/>
        <v>3.4734815114063333</v>
      </c>
      <c r="V276" s="4">
        <f t="shared" si="228"/>
        <v>5.4285769335144067</v>
      </c>
      <c r="W276" s="4">
        <f t="shared" si="229"/>
        <v>4.4292401736553426</v>
      </c>
      <c r="X276" s="4">
        <f t="shared" si="230"/>
        <v>3.4734815114063333</v>
      </c>
      <c r="Y276" s="4">
        <f t="shared" si="231"/>
        <v>5.4285769335144067</v>
      </c>
      <c r="Z276" s="4">
        <f t="shared" si="232"/>
        <v>0.52851165212727425</v>
      </c>
      <c r="AA276" s="4">
        <f t="shared" si="233"/>
        <v>0.11681609642333796</v>
      </c>
      <c r="AB276" s="4">
        <f t="shared" si="234"/>
        <v>0.22316507743509595</v>
      </c>
      <c r="AD276" s="4">
        <f t="shared" si="235"/>
        <v>39.882356327733767</v>
      </c>
      <c r="AE276" s="4">
        <f t="shared" si="236"/>
        <v>88.067667784853796</v>
      </c>
      <c r="AF276" s="4">
        <f t="shared" si="222"/>
        <v>96.636916130408835</v>
      </c>
      <c r="AG276" s="4">
        <f t="shared" si="223"/>
        <v>95.889068531803574</v>
      </c>
    </row>
    <row r="277" spans="1:33" x14ac:dyDescent="0.3">
      <c r="A277">
        <v>9</v>
      </c>
      <c r="B277" t="s">
        <v>13</v>
      </c>
      <c r="C277">
        <v>17.100000000000001</v>
      </c>
      <c r="D277">
        <v>28.2</v>
      </c>
      <c r="E277">
        <v>11.83</v>
      </c>
      <c r="F277">
        <f t="shared" si="224"/>
        <v>16.369999999999997</v>
      </c>
      <c r="G277">
        <v>3600</v>
      </c>
      <c r="H277">
        <v>3.09</v>
      </c>
      <c r="I277">
        <v>2.92</v>
      </c>
      <c r="J277" s="4">
        <f t="shared" si="225"/>
        <v>3.0049999999999999</v>
      </c>
      <c r="K277" s="4">
        <v>14.146000000000001</v>
      </c>
      <c r="L277" s="4">
        <v>21.673999999999999</v>
      </c>
      <c r="M277" s="4">
        <v>115.64700000000001</v>
      </c>
      <c r="N277" s="4">
        <v>14.146000000000001</v>
      </c>
      <c r="O277" s="4">
        <v>21.673999999999999</v>
      </c>
      <c r="P277" s="4">
        <v>115.64700000000001</v>
      </c>
      <c r="Q277" s="4">
        <v>2.093</v>
      </c>
      <c r="R277" s="4">
        <v>0.83799999999999997</v>
      </c>
      <c r="S277" s="4">
        <v>5.4960000000000004</v>
      </c>
      <c r="T277" s="4">
        <f t="shared" si="226"/>
        <v>4.4292401736553426</v>
      </c>
      <c r="U277" s="4">
        <f t="shared" si="227"/>
        <v>3.4734815114063333</v>
      </c>
      <c r="V277" s="4">
        <f t="shared" si="228"/>
        <v>5.4285769335144067</v>
      </c>
      <c r="W277" s="4">
        <f t="shared" si="229"/>
        <v>4.4292401736553426</v>
      </c>
      <c r="X277" s="4">
        <f t="shared" si="230"/>
        <v>3.4734815114063333</v>
      </c>
      <c r="Y277" s="4">
        <f t="shared" si="231"/>
        <v>5.4285769335144067</v>
      </c>
      <c r="Z277" s="4">
        <f t="shared" si="232"/>
        <v>0.64700064451950234</v>
      </c>
      <c r="AA277" s="4">
        <f t="shared" si="233"/>
        <v>0.11887591609542532</v>
      </c>
      <c r="AB277" s="4">
        <f t="shared" si="234"/>
        <v>0.28744921802534401</v>
      </c>
      <c r="AD277" s="4">
        <f t="shared" si="235"/>
        <v>43.531602646855916</v>
      </c>
      <c r="AE277" s="4">
        <f t="shared" si="236"/>
        <v>85.392513858973047</v>
      </c>
      <c r="AF277" s="4">
        <f t="shared" si="222"/>
        <v>96.5776148309684</v>
      </c>
      <c r="AG277" s="4">
        <f t="shared" si="223"/>
        <v>94.7048881954547</v>
      </c>
    </row>
    <row r="278" spans="1:33" x14ac:dyDescent="0.3">
      <c r="A278">
        <v>9</v>
      </c>
      <c r="B278" t="s">
        <v>14</v>
      </c>
      <c r="C278">
        <v>17.5</v>
      </c>
      <c r="D278">
        <v>26.96</v>
      </c>
      <c r="E278">
        <v>11.86</v>
      </c>
      <c r="F278">
        <f t="shared" si="224"/>
        <v>15.100000000000001</v>
      </c>
      <c r="G278">
        <v>3600</v>
      </c>
      <c r="H278">
        <v>3.09</v>
      </c>
      <c r="I278">
        <v>2.92</v>
      </c>
      <c r="J278" s="4">
        <f t="shared" si="225"/>
        <v>3.0049999999999999</v>
      </c>
      <c r="K278" s="4">
        <v>14.146000000000001</v>
      </c>
      <c r="L278" s="4">
        <v>21.673999999999999</v>
      </c>
      <c r="M278" s="4">
        <v>115.64700000000001</v>
      </c>
      <c r="N278" s="4">
        <v>14.146000000000001</v>
      </c>
      <c r="O278" s="4">
        <v>21.673999999999999</v>
      </c>
      <c r="P278" s="4">
        <v>115.64700000000001</v>
      </c>
      <c r="Q278" s="4">
        <v>2.0249999999999999</v>
      </c>
      <c r="R278" s="4">
        <v>0.82699999999999996</v>
      </c>
      <c r="S278" s="4">
        <v>5.3</v>
      </c>
      <c r="T278" s="4">
        <f t="shared" si="226"/>
        <v>4.4292401736553426</v>
      </c>
      <c r="U278" s="4">
        <f t="shared" si="227"/>
        <v>3.4734815114063333</v>
      </c>
      <c r="V278" s="4">
        <f t="shared" si="228"/>
        <v>5.4285769335144067</v>
      </c>
      <c r="W278" s="4">
        <f t="shared" si="229"/>
        <v>4.4292401736553426</v>
      </c>
      <c r="X278" s="4">
        <f t="shared" si="230"/>
        <v>3.4734815114063333</v>
      </c>
      <c r="Y278" s="4">
        <f t="shared" si="231"/>
        <v>5.4285769335144067</v>
      </c>
      <c r="Z278" s="4">
        <f t="shared" si="232"/>
        <v>0.62584156948784342</v>
      </c>
      <c r="AA278" s="4">
        <f t="shared" si="233"/>
        <v>0.11725737663146472</v>
      </c>
      <c r="AB278" s="4">
        <f t="shared" si="234"/>
        <v>0.27724867205999998</v>
      </c>
      <c r="AD278" s="4">
        <f t="shared" si="235"/>
        <v>39.236565562246852</v>
      </c>
      <c r="AE278" s="4">
        <f t="shared" si="236"/>
        <v>85.870227286154318</v>
      </c>
      <c r="AF278" s="4">
        <f t="shared" si="222"/>
        <v>96.624211867936793</v>
      </c>
      <c r="AG278" s="4">
        <f t="shared" si="223"/>
        <v>94.892792799005022</v>
      </c>
    </row>
    <row r="279" spans="1:33" x14ac:dyDescent="0.3">
      <c r="A279">
        <v>10</v>
      </c>
      <c r="B279" t="s">
        <v>11</v>
      </c>
      <c r="C279">
        <v>16.899999999999999</v>
      </c>
      <c r="D279">
        <v>23.3</v>
      </c>
      <c r="E279">
        <v>11.77</v>
      </c>
      <c r="F279">
        <f t="shared" si="224"/>
        <v>11.530000000000001</v>
      </c>
      <c r="G279">
        <v>3600</v>
      </c>
      <c r="H279">
        <v>3.09</v>
      </c>
      <c r="I279">
        <v>2.92</v>
      </c>
      <c r="J279" s="4">
        <f t="shared" si="225"/>
        <v>3.0049999999999999</v>
      </c>
      <c r="K279" s="4">
        <v>14.146000000000001</v>
      </c>
      <c r="L279" s="4">
        <v>21.673999999999999</v>
      </c>
      <c r="M279" s="4">
        <v>115.64700000000001</v>
      </c>
      <c r="N279" s="4">
        <v>14.146000000000001</v>
      </c>
      <c r="O279" s="4">
        <v>21.673999999999999</v>
      </c>
      <c r="P279" s="4">
        <v>115.64700000000001</v>
      </c>
      <c r="Q279" s="4">
        <v>1.5289999999999999</v>
      </c>
      <c r="R279" s="4">
        <v>0.68600000000000005</v>
      </c>
      <c r="S279" s="4">
        <v>3.7450000000000001</v>
      </c>
      <c r="T279" s="4">
        <f t="shared" si="226"/>
        <v>4.4292401736553426</v>
      </c>
      <c r="U279" s="4">
        <f t="shared" si="227"/>
        <v>3.4734815114063333</v>
      </c>
      <c r="V279" s="4">
        <f t="shared" si="228"/>
        <v>5.4285769335144067</v>
      </c>
      <c r="W279" s="4">
        <f t="shared" si="229"/>
        <v>4.4292401736553426</v>
      </c>
      <c r="X279" s="4">
        <f t="shared" si="230"/>
        <v>3.4734815114063333</v>
      </c>
      <c r="Y279" s="4">
        <f t="shared" si="231"/>
        <v>5.4285769335144067</v>
      </c>
      <c r="Z279" s="4">
        <f t="shared" si="232"/>
        <v>0.47166032584889422</v>
      </c>
      <c r="AA279" s="4">
        <f t="shared" si="233"/>
        <v>9.6586066021179334E-2</v>
      </c>
      <c r="AB279" s="4">
        <f t="shared" si="234"/>
        <v>0.19618836313334997</v>
      </c>
      <c r="AD279" s="4">
        <f t="shared" si="235"/>
        <v>31.023778425182652</v>
      </c>
      <c r="AE279" s="4">
        <f t="shared" si="236"/>
        <v>89.351213586152298</v>
      </c>
      <c r="AF279" s="4">
        <f t="shared" si="222"/>
        <v>97.219329778955014</v>
      </c>
      <c r="AG279" s="4">
        <f t="shared" si="223"/>
        <v>96.386007501852987</v>
      </c>
    </row>
    <row r="280" spans="1:33" x14ac:dyDescent="0.3">
      <c r="A280">
        <v>10</v>
      </c>
      <c r="B280" t="s">
        <v>12</v>
      </c>
      <c r="C280">
        <v>17</v>
      </c>
      <c r="D280">
        <v>25.75</v>
      </c>
      <c r="E280">
        <v>11.8</v>
      </c>
      <c r="F280">
        <f t="shared" si="224"/>
        <v>13.95</v>
      </c>
      <c r="G280">
        <v>3600</v>
      </c>
      <c r="H280">
        <v>3.09</v>
      </c>
      <c r="I280">
        <v>2.92</v>
      </c>
      <c r="J280" s="4">
        <f t="shared" si="225"/>
        <v>3.0049999999999999</v>
      </c>
      <c r="K280" s="4">
        <v>14.146000000000001</v>
      </c>
      <c r="L280" s="4">
        <v>21.673999999999999</v>
      </c>
      <c r="M280" s="4">
        <v>115.64700000000001</v>
      </c>
      <c r="N280" s="4">
        <v>14.146000000000001</v>
      </c>
      <c r="O280" s="4">
        <v>21.673999999999999</v>
      </c>
      <c r="P280" s="4">
        <v>115.64700000000001</v>
      </c>
      <c r="Q280" s="4">
        <v>2.7090000000000001</v>
      </c>
      <c r="R280" s="4">
        <v>1.0649999999999999</v>
      </c>
      <c r="S280" s="4">
        <v>8.0660000000000007</v>
      </c>
      <c r="T280" s="4">
        <f t="shared" si="226"/>
        <v>4.4292401736553426</v>
      </c>
      <c r="U280" s="4">
        <f t="shared" si="227"/>
        <v>3.4734815114063333</v>
      </c>
      <c r="V280" s="4">
        <f t="shared" si="228"/>
        <v>5.4285769335144067</v>
      </c>
      <c r="W280" s="4">
        <f t="shared" si="229"/>
        <v>4.4292401736553426</v>
      </c>
      <c r="X280" s="4">
        <f t="shared" si="230"/>
        <v>3.4734815114063333</v>
      </c>
      <c r="Y280" s="4">
        <f t="shared" si="231"/>
        <v>5.4285769335144067</v>
      </c>
      <c r="Z280" s="4">
        <f t="shared" si="232"/>
        <v>0.83887095271373835</v>
      </c>
      <c r="AA280" s="4">
        <f t="shared" si="233"/>
        <v>0.15244157441298764</v>
      </c>
      <c r="AB280" s="4">
        <f t="shared" si="234"/>
        <v>0.420855326714904</v>
      </c>
      <c r="AD280" s="4">
        <f t="shared" si="235"/>
        <v>37.31447825431831</v>
      </c>
      <c r="AE280" s="4">
        <f t="shared" si="236"/>
        <v>81.060612659858563</v>
      </c>
      <c r="AF280" s="4">
        <f t="shared" si="222"/>
        <v>95.611274339235862</v>
      </c>
      <c r="AG280" s="4">
        <f t="shared" si="223"/>
        <v>92.247409737961533</v>
      </c>
    </row>
    <row r="281" spans="1:33" x14ac:dyDescent="0.3">
      <c r="A281">
        <v>10</v>
      </c>
      <c r="B281" t="s">
        <v>13</v>
      </c>
      <c r="C281">
        <v>16.3</v>
      </c>
      <c r="D281">
        <v>25.55</v>
      </c>
      <c r="E281">
        <v>11.71</v>
      </c>
      <c r="F281">
        <f t="shared" si="224"/>
        <v>13.84</v>
      </c>
      <c r="G281">
        <v>3600</v>
      </c>
      <c r="H281">
        <v>3.09</v>
      </c>
      <c r="I281">
        <v>2.92</v>
      </c>
      <c r="J281" s="4">
        <f t="shared" si="225"/>
        <v>3.0049999999999999</v>
      </c>
      <c r="K281" s="4">
        <v>14.146000000000001</v>
      </c>
      <c r="L281" s="4">
        <v>21.673999999999999</v>
      </c>
      <c r="M281" s="4">
        <v>115.64700000000001</v>
      </c>
      <c r="N281" s="4">
        <v>14.146000000000001</v>
      </c>
      <c r="O281" s="4">
        <v>21.673999999999999</v>
      </c>
      <c r="P281" s="4">
        <v>115.64700000000001</v>
      </c>
      <c r="Q281" s="4">
        <v>2.04</v>
      </c>
      <c r="R281" s="4">
        <v>0.871</v>
      </c>
      <c r="S281" s="4">
        <v>5.4139999999999997</v>
      </c>
      <c r="T281" s="4">
        <f t="shared" si="226"/>
        <v>4.4292401736553426</v>
      </c>
      <c r="U281" s="4">
        <f t="shared" si="227"/>
        <v>3.4734815114063333</v>
      </c>
      <c r="V281" s="4">
        <f t="shared" si="228"/>
        <v>5.4285769335144067</v>
      </c>
      <c r="W281" s="4">
        <f t="shared" si="229"/>
        <v>4.4292401736553426</v>
      </c>
      <c r="X281" s="4">
        <f t="shared" si="230"/>
        <v>3.4734815114063333</v>
      </c>
      <c r="Y281" s="4">
        <f t="shared" si="231"/>
        <v>5.4285769335144067</v>
      </c>
      <c r="Z281" s="4">
        <f t="shared" si="232"/>
        <v>0.63050860877669246</v>
      </c>
      <c r="AA281" s="4">
        <f t="shared" si="233"/>
        <v>0.1237362765762722</v>
      </c>
      <c r="AB281" s="4">
        <f t="shared" si="234"/>
        <v>0.28318209760226393</v>
      </c>
      <c r="AD281" s="4">
        <f t="shared" si="235"/>
        <v>38.610068578296783</v>
      </c>
      <c r="AE281" s="4">
        <f t="shared" si="236"/>
        <v>85.76485843944765</v>
      </c>
      <c r="AF281" s="4">
        <f t="shared" si="222"/>
        <v>96.437687197414377</v>
      </c>
      <c r="AG281" s="4">
        <f t="shared" si="223"/>
        <v>94.783492965642935</v>
      </c>
    </row>
    <row r="282" spans="1:33" x14ac:dyDescent="0.3">
      <c r="A282">
        <v>10</v>
      </c>
      <c r="B282" t="s">
        <v>14</v>
      </c>
      <c r="C282">
        <v>17</v>
      </c>
      <c r="D282">
        <v>26.59</v>
      </c>
      <c r="E282">
        <v>11.77</v>
      </c>
      <c r="F282">
        <f t="shared" si="224"/>
        <v>14.82</v>
      </c>
      <c r="G282">
        <v>3600</v>
      </c>
      <c r="H282">
        <v>3.09</v>
      </c>
      <c r="I282">
        <v>2.92</v>
      </c>
      <c r="J282" s="4">
        <f t="shared" si="225"/>
        <v>3.0049999999999999</v>
      </c>
      <c r="K282" s="4">
        <v>14.146000000000001</v>
      </c>
      <c r="L282" s="4">
        <v>21.673999999999999</v>
      </c>
      <c r="M282" s="4">
        <v>115.64700000000001</v>
      </c>
      <c r="N282" s="4">
        <v>14.146000000000001</v>
      </c>
      <c r="O282" s="4">
        <v>21.673999999999999</v>
      </c>
      <c r="P282" s="4">
        <v>115.64700000000001</v>
      </c>
      <c r="Q282" s="4">
        <v>1.7609999999999999</v>
      </c>
      <c r="R282" s="4">
        <v>0.78600000000000003</v>
      </c>
      <c r="S282" s="4">
        <v>4.4850000000000003</v>
      </c>
      <c r="T282" s="4">
        <f t="shared" si="226"/>
        <v>4.4292401736553426</v>
      </c>
      <c r="U282" s="4">
        <f t="shared" si="227"/>
        <v>3.4734815114063333</v>
      </c>
      <c r="V282" s="4">
        <f t="shared" si="228"/>
        <v>5.4285769335144067</v>
      </c>
      <c r="W282" s="4">
        <f t="shared" si="229"/>
        <v>4.4292401736553426</v>
      </c>
      <c r="X282" s="4">
        <f t="shared" si="230"/>
        <v>3.4734815114063333</v>
      </c>
      <c r="Y282" s="4">
        <f t="shared" si="231"/>
        <v>5.4285769335144067</v>
      </c>
      <c r="Z282" s="4">
        <f t="shared" si="232"/>
        <v>0.54374124188950568</v>
      </c>
      <c r="AA282" s="4">
        <f t="shared" si="233"/>
        <v>0.11123183425375927</v>
      </c>
      <c r="AB282" s="4">
        <f t="shared" si="234"/>
        <v>0.23479303746015001</v>
      </c>
      <c r="AD282" s="4">
        <f t="shared" si="235"/>
        <v>39.641617758351074</v>
      </c>
      <c r="AE282" s="4">
        <f t="shared" si="236"/>
        <v>87.723825745020065</v>
      </c>
      <c r="AF282" s="4">
        <f t="shared" si="222"/>
        <v>96.797684574151546</v>
      </c>
      <c r="AG282" s="4">
        <f t="shared" si="223"/>
        <v>95.674869485396655</v>
      </c>
    </row>
    <row r="283" spans="1:33" x14ac:dyDescent="0.3">
      <c r="A283">
        <v>11</v>
      </c>
      <c r="B283" t="s">
        <v>11</v>
      </c>
      <c r="C283">
        <v>16.899999999999999</v>
      </c>
      <c r="D283">
        <v>24.9</v>
      </c>
      <c r="E283">
        <v>11.72</v>
      </c>
      <c r="F283">
        <f>D283-E283</f>
        <v>13.179999999999998</v>
      </c>
      <c r="G283">
        <v>3600</v>
      </c>
      <c r="H283">
        <v>3.09</v>
      </c>
      <c r="I283">
        <v>2.92</v>
      </c>
      <c r="J283" s="4">
        <f t="shared" si="225"/>
        <v>3.0049999999999999</v>
      </c>
      <c r="K283" s="4">
        <v>14.146000000000001</v>
      </c>
      <c r="L283" s="4">
        <v>21.673999999999999</v>
      </c>
      <c r="M283" s="4">
        <v>115.64700000000001</v>
      </c>
      <c r="N283" s="4">
        <v>14.146000000000001</v>
      </c>
      <c r="O283" s="4">
        <v>21.673999999999999</v>
      </c>
      <c r="P283" s="4">
        <v>115.64700000000001</v>
      </c>
      <c r="Q283" s="4">
        <v>1.577</v>
      </c>
      <c r="R283" s="4">
        <v>0.745</v>
      </c>
      <c r="S283" s="4">
        <v>3.8740000000000001</v>
      </c>
      <c r="T283" s="4">
        <f t="shared" si="226"/>
        <v>4.4292401736553426</v>
      </c>
      <c r="U283" s="4">
        <f t="shared" si="227"/>
        <v>3.4734815114063333</v>
      </c>
      <c r="V283" s="4">
        <f t="shared" si="228"/>
        <v>5.4285769335144067</v>
      </c>
      <c r="W283" s="4">
        <f t="shared" si="229"/>
        <v>4.4292401736553426</v>
      </c>
      <c r="X283" s="4">
        <f t="shared" si="230"/>
        <v>3.4734815114063333</v>
      </c>
      <c r="Y283" s="4">
        <f t="shared" si="231"/>
        <v>5.4285769335144067</v>
      </c>
      <c r="Z283" s="4">
        <f t="shared" si="232"/>
        <v>0.48656794780200646</v>
      </c>
      <c r="AA283" s="4">
        <f t="shared" si="233"/>
        <v>0.10521807220077359</v>
      </c>
      <c r="AB283" s="4">
        <f t="shared" si="234"/>
        <v>0.20292193270658401</v>
      </c>
      <c r="AD283" s="4">
        <f t="shared" si="235"/>
        <v>35.463434487762981</v>
      </c>
      <c r="AE283" s="4">
        <f t="shared" si="236"/>
        <v>89.014640689478483</v>
      </c>
      <c r="AF283" s="4">
        <f t="shared" si="222"/>
        <v>96.9708181300158</v>
      </c>
      <c r="AG283" s="4">
        <f t="shared" si="223"/>
        <v>96.261968188130396</v>
      </c>
    </row>
    <row r="284" spans="1:33" x14ac:dyDescent="0.3">
      <c r="A284">
        <v>11</v>
      </c>
      <c r="B284" t="s">
        <v>12</v>
      </c>
      <c r="C284">
        <v>17.100000000000001</v>
      </c>
      <c r="D284">
        <v>24.23</v>
      </c>
      <c r="E284">
        <v>11.72</v>
      </c>
      <c r="F284">
        <f t="shared" ref="F284:F286" si="237">D284-E284</f>
        <v>12.51</v>
      </c>
      <c r="G284">
        <v>3600</v>
      </c>
      <c r="H284">
        <v>3.09</v>
      </c>
      <c r="I284">
        <v>2.92</v>
      </c>
      <c r="J284" s="4">
        <f t="shared" si="225"/>
        <v>3.0049999999999999</v>
      </c>
      <c r="K284" s="4">
        <v>14.146000000000001</v>
      </c>
      <c r="L284" s="4">
        <v>21.673999999999999</v>
      </c>
      <c r="M284" s="4">
        <v>115.64700000000001</v>
      </c>
      <c r="N284" s="4">
        <v>14.146000000000001</v>
      </c>
      <c r="O284" s="4">
        <v>21.673999999999999</v>
      </c>
      <c r="P284" s="4">
        <v>115.64700000000001</v>
      </c>
      <c r="Q284" s="4">
        <v>2.4670000000000001</v>
      </c>
      <c r="R284" s="4">
        <v>1.0349999999999999</v>
      </c>
      <c r="S284" s="4">
        <v>7.1349999999999998</v>
      </c>
      <c r="T284" s="4">
        <f t="shared" si="226"/>
        <v>4.4292401736553426</v>
      </c>
      <c r="U284" s="4">
        <f t="shared" si="227"/>
        <v>3.4734815114063333</v>
      </c>
      <c r="V284" s="4">
        <f t="shared" si="228"/>
        <v>5.4285769335144067</v>
      </c>
      <c r="W284" s="4">
        <f t="shared" si="229"/>
        <v>4.4292401736553426</v>
      </c>
      <c r="X284" s="4">
        <f t="shared" si="230"/>
        <v>3.4734815114063333</v>
      </c>
      <c r="Y284" s="4">
        <f t="shared" si="231"/>
        <v>5.4285769335144067</v>
      </c>
      <c r="Z284" s="4">
        <f t="shared" si="232"/>
        <v>0.76345424445845644</v>
      </c>
      <c r="AA284" s="4">
        <f t="shared" si="233"/>
        <v>0.14798879036590359</v>
      </c>
      <c r="AB284" s="4">
        <f t="shared" si="234"/>
        <v>0.37260231532214999</v>
      </c>
      <c r="AD284" s="4">
        <f t="shared" si="235"/>
        <v>33.2669730673285</v>
      </c>
      <c r="AE284" s="4">
        <f t="shared" si="236"/>
        <v>82.763313468540218</v>
      </c>
      <c r="AF284" s="4">
        <f t="shared" si="222"/>
        <v>95.739468027109595</v>
      </c>
      <c r="AG284" s="4">
        <f t="shared" si="223"/>
        <v>93.13628009908426</v>
      </c>
    </row>
    <row r="285" spans="1:33" x14ac:dyDescent="0.3">
      <c r="A285">
        <v>11</v>
      </c>
      <c r="B285" t="s">
        <v>13</v>
      </c>
      <c r="C285">
        <v>17.2</v>
      </c>
      <c r="D285">
        <v>23.01</v>
      </c>
      <c r="E285">
        <v>11.78</v>
      </c>
      <c r="F285">
        <f t="shared" si="237"/>
        <v>11.230000000000002</v>
      </c>
      <c r="G285">
        <v>3600</v>
      </c>
      <c r="H285">
        <v>3.09</v>
      </c>
      <c r="I285">
        <v>2.92</v>
      </c>
      <c r="J285" s="4">
        <f t="shared" si="225"/>
        <v>3.0049999999999999</v>
      </c>
      <c r="K285" s="4">
        <v>14.146000000000001</v>
      </c>
      <c r="L285" s="4">
        <v>21.673999999999999</v>
      </c>
      <c r="M285" s="4">
        <v>115.64700000000001</v>
      </c>
      <c r="N285" s="4">
        <v>14.146000000000001</v>
      </c>
      <c r="O285" s="4">
        <v>21.673999999999999</v>
      </c>
      <c r="P285" s="4">
        <v>115.64700000000001</v>
      </c>
      <c r="Q285" s="4">
        <v>1.792</v>
      </c>
      <c r="R285" s="4">
        <v>0.86699999999999999</v>
      </c>
      <c r="S285" s="4">
        <v>4.6749999999999998</v>
      </c>
      <c r="T285" s="4">
        <f t="shared" si="226"/>
        <v>4.4292401736553426</v>
      </c>
      <c r="U285" s="4">
        <f t="shared" si="227"/>
        <v>3.4734815114063333</v>
      </c>
      <c r="V285" s="4">
        <f t="shared" si="228"/>
        <v>5.4285769335144067</v>
      </c>
      <c r="W285" s="4">
        <f t="shared" si="229"/>
        <v>4.4292401736553426</v>
      </c>
      <c r="X285" s="4">
        <f t="shared" si="230"/>
        <v>3.4734815114063333</v>
      </c>
      <c r="Y285" s="4">
        <f t="shared" si="231"/>
        <v>5.4285769335144067</v>
      </c>
      <c r="Z285" s="4">
        <f t="shared" si="232"/>
        <v>0.55337776004185024</v>
      </c>
      <c r="AA285" s="4">
        <f t="shared" si="233"/>
        <v>0.12314676880864941</v>
      </c>
      <c r="AB285" s="4">
        <f t="shared" si="234"/>
        <v>0.24469644915374997</v>
      </c>
      <c r="AD285" s="4">
        <f t="shared" si="235"/>
        <v>29.689535065149254</v>
      </c>
      <c r="AE285" s="4">
        <f t="shared" si="236"/>
        <v>87.506259802002091</v>
      </c>
      <c r="AF285" s="4">
        <f t="shared" si="222"/>
        <v>96.45465886591721</v>
      </c>
      <c r="AG285" s="4">
        <f t="shared" si="223"/>
        <v>95.492438402354267</v>
      </c>
    </row>
    <row r="286" spans="1:33" x14ac:dyDescent="0.3">
      <c r="A286">
        <v>11</v>
      </c>
      <c r="B286" t="s">
        <v>14</v>
      </c>
      <c r="C286">
        <v>16.7</v>
      </c>
      <c r="D286">
        <v>22.08</v>
      </c>
      <c r="E286">
        <v>11.8</v>
      </c>
      <c r="F286">
        <f t="shared" si="237"/>
        <v>10.279999999999998</v>
      </c>
      <c r="G286">
        <v>3600</v>
      </c>
      <c r="H286">
        <v>3.09</v>
      </c>
      <c r="I286">
        <v>2.92</v>
      </c>
      <c r="J286" s="4">
        <f t="shared" si="225"/>
        <v>3.0049999999999999</v>
      </c>
      <c r="K286" s="4">
        <v>14.146000000000001</v>
      </c>
      <c r="L286" s="4">
        <v>21.673999999999999</v>
      </c>
      <c r="M286" s="4">
        <v>115.64700000000001</v>
      </c>
      <c r="N286" s="4">
        <v>14.146000000000001</v>
      </c>
      <c r="O286" s="4">
        <v>21.673999999999999</v>
      </c>
      <c r="P286" s="4">
        <v>115.64700000000001</v>
      </c>
      <c r="Q286" s="4">
        <v>1.512</v>
      </c>
      <c r="R286" s="4">
        <v>0.77800000000000002</v>
      </c>
      <c r="S286" s="4">
        <v>3.71</v>
      </c>
      <c r="T286" s="4">
        <f t="shared" si="226"/>
        <v>4.4292401736553426</v>
      </c>
      <c r="U286" s="4">
        <f t="shared" si="227"/>
        <v>3.4734815114063333</v>
      </c>
      <c r="V286" s="4">
        <f t="shared" si="228"/>
        <v>5.4285769335144067</v>
      </c>
      <c r="W286" s="4">
        <f t="shared" si="229"/>
        <v>4.4292401736553426</v>
      </c>
      <c r="X286" s="4">
        <f t="shared" si="230"/>
        <v>3.4734815114063333</v>
      </c>
      <c r="Y286" s="4">
        <f t="shared" si="231"/>
        <v>5.4285769335144067</v>
      </c>
      <c r="Z286" s="4">
        <f t="shared" si="232"/>
        <v>0.4663812899527216</v>
      </c>
      <c r="AA286" s="4">
        <f t="shared" si="233"/>
        <v>0.11005747361985474</v>
      </c>
      <c r="AB286" s="4">
        <f t="shared" si="234"/>
        <v>0.19436114630939999</v>
      </c>
      <c r="AD286" s="4">
        <f t="shared" si="235"/>
        <v>27.991664927026243</v>
      </c>
      <c r="AE286" s="4">
        <f t="shared" si="236"/>
        <v>89.470399624596823</v>
      </c>
      <c r="AF286" s="4">
        <f t="shared" si="222"/>
        <v>96.831493898601607</v>
      </c>
      <c r="AG286" s="4">
        <f t="shared" si="223"/>
        <v>96.419666725003523</v>
      </c>
    </row>
    <row r="288" spans="1:33" x14ac:dyDescent="0.3">
      <c r="B288" s="7" t="s">
        <v>55</v>
      </c>
      <c r="C288" s="7"/>
      <c r="D288" s="7"/>
      <c r="E288" s="7" t="s">
        <v>44</v>
      </c>
      <c r="F288" s="7"/>
      <c r="G288" s="7"/>
    </row>
    <row r="289" spans="1:33" x14ac:dyDescent="0.3">
      <c r="A289" t="s">
        <v>1</v>
      </c>
      <c r="B289" t="s">
        <v>46</v>
      </c>
      <c r="C289" t="s">
        <v>47</v>
      </c>
      <c r="D289" t="s">
        <v>57</v>
      </c>
      <c r="E289" t="s">
        <v>46</v>
      </c>
      <c r="F289" t="s">
        <v>47</v>
      </c>
      <c r="G289" t="s">
        <v>57</v>
      </c>
    </row>
    <row r="290" spans="1:33" x14ac:dyDescent="0.3">
      <c r="A290">
        <v>8</v>
      </c>
      <c r="B290" s="4">
        <f>AVERAGE(AE271:AE274)</f>
        <v>85.437273784680798</v>
      </c>
      <c r="C290" s="4">
        <f>AVERAGE(AF271:AF274)</f>
        <v>96.250417060191978</v>
      </c>
      <c r="D290" s="4">
        <f>AVERAGE(AG271:AG274)</f>
        <v>94.529493197764936</v>
      </c>
      <c r="E290" s="4">
        <f>_xlfn.CONFIDENCE.T(0.05,_xlfn.STDEV.S(AE271:AE274),4)</f>
        <v>6.3217286781895465</v>
      </c>
      <c r="F290" s="4">
        <f>_xlfn.CONFIDENCE.T(0.05,_xlfn.STDEV.S(AF271:AF274),4)</f>
        <v>1.0220743381319874</v>
      </c>
      <c r="G290" s="4">
        <f>_xlfn.CONFIDENCE.T(0.05,_xlfn.STDEV.S(AG271:AG274),4)</f>
        <v>3.1418611939689343</v>
      </c>
    </row>
    <row r="291" spans="1:33" x14ac:dyDescent="0.3">
      <c r="A291">
        <v>9</v>
      </c>
      <c r="B291" s="4">
        <f>AVERAGE(AE275:AE278)</f>
        <v>86.143843116282028</v>
      </c>
      <c r="C291" s="4">
        <f>AVERAGE(AF275:AF278)</f>
        <v>96.50856803788858</v>
      </c>
      <c r="D291" s="4">
        <f>AVERAGE(AG275:AG278)</f>
        <v>95.012688617593611</v>
      </c>
      <c r="E291" s="4">
        <f>_xlfn.CONFIDENCE.T(0.05,_xlfn.STDEV.S(AE275:AE278),4)</f>
        <v>2.0845321160226047</v>
      </c>
      <c r="F291" s="4">
        <f>_xlfn.CONFIDENCE.T(0.05,_xlfn.STDEV.S(AF275:AF278),4)</f>
        <v>0.33454487680352546</v>
      </c>
      <c r="G291" s="4">
        <f>_xlfn.CONFIDENCE.T(0.05,_xlfn.STDEV.S(AG275:AG278),4)</f>
        <v>0.95405954945645499</v>
      </c>
    </row>
    <row r="292" spans="1:33" x14ac:dyDescent="0.3">
      <c r="A292">
        <v>10</v>
      </c>
      <c r="B292" s="4">
        <f>AVERAGE(AE279:AE282)</f>
        <v>85.97512760761964</v>
      </c>
      <c r="C292" s="4">
        <f>AVERAGE(AF279:AF282)</f>
        <v>96.516493972439207</v>
      </c>
      <c r="D292" s="4">
        <f>AVERAGE(AG279:AG282)</f>
        <v>94.772944922713521</v>
      </c>
      <c r="E292" s="4">
        <f>_xlfn.CONFIDENCE.T(0.05,_xlfn.STDEV.S(AE279:AE282),4)</f>
        <v>5.7116246707932934</v>
      </c>
      <c r="F292" s="4">
        <f>_xlfn.CONFIDENCE.T(0.05,_xlfn.STDEV.S(AF279:AF282),4)</f>
        <v>1.0864995577599366</v>
      </c>
      <c r="G292" s="4">
        <f>_xlfn.CONFIDENCE.T(0.05,_xlfn.STDEV.S(AG279:AG282),4)</f>
        <v>2.8750659251080779</v>
      </c>
    </row>
    <row r="293" spans="1:33" x14ac:dyDescent="0.3">
      <c r="A293">
        <v>11</v>
      </c>
      <c r="B293" s="4">
        <f>AVERAGE(AE283:AE286)</f>
        <v>87.188653396154407</v>
      </c>
      <c r="C293" s="4">
        <f>AVERAGE(AF283:AF286)</f>
        <v>96.49910973041105</v>
      </c>
      <c r="D293" s="4">
        <f>AVERAGE(AG283:AG286)</f>
        <v>95.327588353643108</v>
      </c>
      <c r="E293" s="4">
        <f>_xlfn.CONFIDENCE.T(0.05,_xlfn.STDEV.S(AE283:AE286),4)</f>
        <v>4.880768708835566</v>
      </c>
      <c r="F293" s="4">
        <f>_xlfn.CONFIDENCE.T(0.05,_xlfn.STDEV.S(AF283:AF286),4)</f>
        <v>0.87734925402129105</v>
      </c>
      <c r="G293" s="4">
        <f>_xlfn.CONFIDENCE.T(0.05,_xlfn.STDEV.S(AG283:AG286),4)</f>
        <v>2.4122838468074712</v>
      </c>
    </row>
    <row r="295" spans="1:33" x14ac:dyDescent="0.3">
      <c r="K295" s="7" t="s">
        <v>49</v>
      </c>
      <c r="L295" s="7"/>
      <c r="M295" s="7"/>
      <c r="N295" s="7" t="s">
        <v>50</v>
      </c>
      <c r="O295" s="7"/>
      <c r="P295" s="7"/>
      <c r="Q295" s="7" t="s">
        <v>51</v>
      </c>
      <c r="R295" s="7"/>
      <c r="S295" s="7"/>
      <c r="T295" s="7" t="s">
        <v>52</v>
      </c>
      <c r="U295" s="7"/>
      <c r="V295" s="7"/>
      <c r="W295" s="7" t="s">
        <v>53</v>
      </c>
      <c r="X295" s="7"/>
      <c r="Y295" s="7"/>
      <c r="Z295" s="7" t="s">
        <v>54</v>
      </c>
      <c r="AA295" s="7"/>
      <c r="AB295" s="7"/>
      <c r="AE295" s="7" t="s">
        <v>34</v>
      </c>
      <c r="AF295" s="7"/>
      <c r="AG295" s="7"/>
    </row>
    <row r="296" spans="1:33" x14ac:dyDescent="0.3">
      <c r="A296" t="s">
        <v>1</v>
      </c>
      <c r="B296" t="s">
        <v>2</v>
      </c>
      <c r="C296" t="s">
        <v>3</v>
      </c>
      <c r="D296" t="s">
        <v>6</v>
      </c>
      <c r="E296" t="s">
        <v>5</v>
      </c>
      <c r="F296" t="s">
        <v>4</v>
      </c>
      <c r="G296" t="s">
        <v>7</v>
      </c>
      <c r="H296" t="s">
        <v>10</v>
      </c>
      <c r="I296" t="s">
        <v>9</v>
      </c>
      <c r="J296" t="s">
        <v>8</v>
      </c>
      <c r="K296" t="s">
        <v>46</v>
      </c>
      <c r="L296" t="s">
        <v>47</v>
      </c>
      <c r="M296" t="s">
        <v>57</v>
      </c>
      <c r="N296" t="s">
        <v>46</v>
      </c>
      <c r="O296" t="s">
        <v>47</v>
      </c>
      <c r="P296" t="s">
        <v>57</v>
      </c>
      <c r="Q296" t="s">
        <v>46</v>
      </c>
      <c r="R296" t="s">
        <v>47</v>
      </c>
      <c r="S296" t="s">
        <v>57</v>
      </c>
      <c r="T296" t="s">
        <v>46</v>
      </c>
      <c r="U296" t="s">
        <v>47</v>
      </c>
      <c r="V296" t="s">
        <v>57</v>
      </c>
      <c r="W296" t="s">
        <v>46</v>
      </c>
      <c r="X296" t="s">
        <v>47</v>
      </c>
      <c r="Y296" t="s">
        <v>57</v>
      </c>
      <c r="Z296" t="s">
        <v>46</v>
      </c>
      <c r="AA296" t="s">
        <v>47</v>
      </c>
      <c r="AB296" t="s">
        <v>57</v>
      </c>
      <c r="AD296" t="s">
        <v>23</v>
      </c>
      <c r="AE296" t="s">
        <v>46</v>
      </c>
      <c r="AF296" t="s">
        <v>47</v>
      </c>
      <c r="AG296" t="s">
        <v>57</v>
      </c>
    </row>
    <row r="297" spans="1:33" x14ac:dyDescent="0.3">
      <c r="A297">
        <v>8</v>
      </c>
      <c r="B297" t="s">
        <v>11</v>
      </c>
      <c r="C297">
        <v>16.600000000000001</v>
      </c>
      <c r="D297">
        <v>22.12</v>
      </c>
      <c r="E297">
        <v>11.85</v>
      </c>
      <c r="F297">
        <f>D297-E297</f>
        <v>10.270000000000001</v>
      </c>
      <c r="G297">
        <v>2700</v>
      </c>
      <c r="H297">
        <v>3.11</v>
      </c>
      <c r="I297">
        <v>2.91</v>
      </c>
      <c r="J297" s="4">
        <f>(H297+I297)/2</f>
        <v>3.01</v>
      </c>
      <c r="K297" s="4">
        <v>6.6070000000000002</v>
      </c>
      <c r="L297" s="4">
        <v>26.721</v>
      </c>
      <c r="M297" s="4">
        <v>107.991</v>
      </c>
      <c r="N297" s="4">
        <v>6.8070000000000004</v>
      </c>
      <c r="O297" s="4">
        <v>27.664999999999999</v>
      </c>
      <c r="P297" s="4">
        <v>111.78700000000001</v>
      </c>
      <c r="Q297" s="4">
        <v>1.236</v>
      </c>
      <c r="R297" s="4">
        <v>1.127</v>
      </c>
      <c r="S297" s="4">
        <v>3.9060000000000001</v>
      </c>
      <c r="T297" s="4">
        <f>0.3076*K297^1.0067</f>
        <v>2.0581862229094852</v>
      </c>
      <c r="U297" s="4">
        <f>0.1428*L297^1.0375</f>
        <v>4.3160641497769747</v>
      </c>
      <c r="V297" s="4">
        <f>-0.000048666*M297^2+0.052569*M297</f>
        <v>5.1094332577620536</v>
      </c>
      <c r="W297" s="4">
        <f>0.3076*N297^1.0067</f>
        <v>2.120913152227204</v>
      </c>
      <c r="X297" s="4">
        <f>0.1428*O297^1.0375</f>
        <v>4.4743636931265369</v>
      </c>
      <c r="Y297" s="4">
        <f>-0.000048666*P297^2+0.052569*P297</f>
        <v>5.2683842432642454</v>
      </c>
      <c r="Z297" s="4">
        <f>0.3076*Q297^1.0067</f>
        <v>0.38073370550410746</v>
      </c>
      <c r="AA297" s="4">
        <f>0.1428*R297^1.0375</f>
        <v>0.16165877009088608</v>
      </c>
      <c r="AB297" s="4">
        <f>-0.000048666*S297^2+0.052569*S297</f>
        <v>0.20459202481922401</v>
      </c>
      <c r="AD297" s="4">
        <f>F297/1000/PI()/0.0007/C297*100/G297*60*60</f>
        <v>37.510528182530471</v>
      </c>
      <c r="AE297" s="4">
        <f>(1-2*Z297/(T297+W297))*100</f>
        <v>81.779150418424564</v>
      </c>
      <c r="AF297" s="4">
        <f t="shared" ref="AF297:AF310" si="238">(1-2*AA297/(U297+X297))*100</f>
        <v>96.32193624747417</v>
      </c>
      <c r="AG297" s="4">
        <f t="shared" ref="AG297:AG310" si="239">(1-2*AB297/(V297+Y297))*100</f>
        <v>96.057128104266795</v>
      </c>
    </row>
    <row r="298" spans="1:33" x14ac:dyDescent="0.3">
      <c r="A298">
        <v>8</v>
      </c>
      <c r="B298" t="s">
        <v>12</v>
      </c>
      <c r="C298">
        <v>16.100000000000001</v>
      </c>
      <c r="D298">
        <v>22.79</v>
      </c>
      <c r="E298">
        <v>11.75</v>
      </c>
      <c r="F298">
        <f t="shared" ref="F298:F308" si="240">D298-E298</f>
        <v>11.04</v>
      </c>
      <c r="G298">
        <v>2700</v>
      </c>
      <c r="H298">
        <v>3.11</v>
      </c>
      <c r="I298">
        <v>2.91</v>
      </c>
      <c r="J298" s="4">
        <f t="shared" ref="J298:J312" si="241">(H298+I298)/2</f>
        <v>3.01</v>
      </c>
      <c r="K298" s="4">
        <v>6.6070000000000002</v>
      </c>
      <c r="L298" s="4">
        <v>26.721</v>
      </c>
      <c r="M298" s="4">
        <v>107.991</v>
      </c>
      <c r="N298" s="4">
        <v>6.8070000000000004</v>
      </c>
      <c r="O298" s="4">
        <v>27.664999999999999</v>
      </c>
      <c r="P298" s="4">
        <v>111.78700000000001</v>
      </c>
      <c r="Q298" s="4">
        <v>1.2230000000000001</v>
      </c>
      <c r="R298" s="4">
        <v>1.103</v>
      </c>
      <c r="S298" s="4">
        <v>3.6869999999999998</v>
      </c>
      <c r="T298" s="4">
        <f t="shared" ref="T298:T312" si="242">0.3076*K298^1.0067</f>
        <v>2.0581862229094852</v>
      </c>
      <c r="U298" s="4">
        <f t="shared" ref="U298:U312" si="243">0.1428*L298^1.0375</f>
        <v>4.3160641497769747</v>
      </c>
      <c r="V298" s="4">
        <f t="shared" ref="V298:V312" si="244">-0.000048666*M298^2+0.052569*M298</f>
        <v>5.1094332577620536</v>
      </c>
      <c r="W298" s="4">
        <f t="shared" ref="W298:W312" si="245">0.3076*N298^1.0067</f>
        <v>2.120913152227204</v>
      </c>
      <c r="X298" s="4">
        <f t="shared" ref="X298:X312" si="246">0.1428*O298^1.0375</f>
        <v>4.4743636931265369</v>
      </c>
      <c r="Y298" s="4">
        <f t="shared" ref="Y298:Y312" si="247">-0.000048666*P298^2+0.052569*P298</f>
        <v>5.2683842432642454</v>
      </c>
      <c r="Z298" s="4">
        <f t="shared" ref="Z298:Z312" si="248">0.3076*Q298^1.0067</f>
        <v>0.37670253730094821</v>
      </c>
      <c r="AA298" s="4">
        <f t="shared" ref="AA298:AA312" si="249">0.1428*R298^1.0375</f>
        <v>0.15808850832179794</v>
      </c>
      <c r="AB298" s="4">
        <f t="shared" ref="AB298:AB312" si="250">-0.000048666*S298^2+0.052569*S298</f>
        <v>0.19316033890464598</v>
      </c>
      <c r="AD298" s="4">
        <f t="shared" ref="AD298:AD310" si="251">F298/1000/PI()/0.0007/C298*100/G298*60*60</f>
        <v>41.575168807678779</v>
      </c>
      <c r="AE298" s="4">
        <f t="shared" ref="AE298:AE310" si="252">(1-2*Z298/(T298+W298))*100</f>
        <v>81.972070846550409</v>
      </c>
      <c r="AF298" s="4">
        <f t="shared" si="238"/>
        <v>96.403166918674557</v>
      </c>
      <c r="AG298" s="4">
        <f t="shared" si="239"/>
        <v>96.277438124431399</v>
      </c>
    </row>
    <row r="299" spans="1:33" x14ac:dyDescent="0.3">
      <c r="A299">
        <v>8</v>
      </c>
      <c r="B299" t="s">
        <v>13</v>
      </c>
      <c r="C299">
        <v>17.3</v>
      </c>
      <c r="D299">
        <v>22.98</v>
      </c>
      <c r="E299">
        <v>11.76</v>
      </c>
      <c r="F299">
        <f t="shared" si="240"/>
        <v>11.22</v>
      </c>
      <c r="G299">
        <v>2700</v>
      </c>
      <c r="H299">
        <v>3.11</v>
      </c>
      <c r="I299">
        <v>2.91</v>
      </c>
      <c r="J299" s="4">
        <f t="shared" si="241"/>
        <v>3.01</v>
      </c>
      <c r="K299" s="4">
        <v>6.6070000000000002</v>
      </c>
      <c r="L299" s="4">
        <v>26.721</v>
      </c>
      <c r="M299" s="4">
        <v>107.991</v>
      </c>
      <c r="N299" s="4">
        <v>6.8070000000000004</v>
      </c>
      <c r="O299" s="4">
        <v>27.664999999999999</v>
      </c>
      <c r="P299" s="4">
        <v>111.78700000000001</v>
      </c>
      <c r="Q299" s="4">
        <v>1.603</v>
      </c>
      <c r="R299" s="4">
        <v>1.5880000000000001</v>
      </c>
      <c r="S299" s="4">
        <v>6.16</v>
      </c>
      <c r="T299" s="4">
        <f t="shared" si="242"/>
        <v>2.0581862229094852</v>
      </c>
      <c r="U299" s="4">
        <f t="shared" si="243"/>
        <v>4.3160641497769747</v>
      </c>
      <c r="V299" s="4">
        <f t="shared" si="244"/>
        <v>5.1094332577620536</v>
      </c>
      <c r="W299" s="4">
        <f t="shared" si="245"/>
        <v>2.120913152227204</v>
      </c>
      <c r="X299" s="4">
        <f t="shared" si="246"/>
        <v>4.4743636931265369</v>
      </c>
      <c r="Y299" s="4">
        <f t="shared" si="247"/>
        <v>5.2683842432642454</v>
      </c>
      <c r="Z299" s="4">
        <f t="shared" si="248"/>
        <v>0.49464418519736136</v>
      </c>
      <c r="AA299" s="4">
        <f t="shared" si="249"/>
        <v>0.23073347092040614</v>
      </c>
      <c r="AB299" s="4">
        <f t="shared" si="250"/>
        <v>0.32197837943040003</v>
      </c>
      <c r="AD299" s="4">
        <f t="shared" si="251"/>
        <v>39.32217916853434</v>
      </c>
      <c r="AE299" s="4">
        <f t="shared" si="252"/>
        <v>76.327713662890218</v>
      </c>
      <c r="AF299" s="4">
        <f t="shared" si="238"/>
        <v>94.750347194837019</v>
      </c>
      <c r="AG299" s="4">
        <f t="shared" si="239"/>
        <v>93.794872970187441</v>
      </c>
    </row>
    <row r="300" spans="1:33" x14ac:dyDescent="0.3">
      <c r="A300">
        <v>8</v>
      </c>
      <c r="B300" t="s">
        <v>14</v>
      </c>
      <c r="C300">
        <v>16.899999999999999</v>
      </c>
      <c r="D300">
        <v>23.84</v>
      </c>
      <c r="E300">
        <v>11.75</v>
      </c>
      <c r="F300">
        <f t="shared" si="240"/>
        <v>12.09</v>
      </c>
      <c r="G300">
        <v>2700</v>
      </c>
      <c r="H300">
        <v>3.11</v>
      </c>
      <c r="I300">
        <v>2.91</v>
      </c>
      <c r="J300" s="4">
        <f t="shared" si="241"/>
        <v>3.01</v>
      </c>
      <c r="K300" s="4">
        <v>6.6070000000000002</v>
      </c>
      <c r="L300" s="4">
        <v>26.721</v>
      </c>
      <c r="M300" s="4">
        <v>107.991</v>
      </c>
      <c r="N300" s="4">
        <v>6.8070000000000004</v>
      </c>
      <c r="O300" s="4">
        <v>27.664999999999999</v>
      </c>
      <c r="P300" s="4">
        <v>111.78700000000001</v>
      </c>
      <c r="Q300" s="4">
        <v>1.843</v>
      </c>
      <c r="R300" s="4">
        <v>2.0459999999999998</v>
      </c>
      <c r="S300" s="4">
        <v>8.0860000000000003</v>
      </c>
      <c r="T300" s="4">
        <f t="shared" si="242"/>
        <v>2.0581862229094852</v>
      </c>
      <c r="U300" s="4">
        <f t="shared" si="243"/>
        <v>4.3160641497769747</v>
      </c>
      <c r="V300" s="4">
        <f t="shared" si="244"/>
        <v>5.1094332577620536</v>
      </c>
      <c r="W300" s="4">
        <f t="shared" si="245"/>
        <v>2.120913152227204</v>
      </c>
      <c r="X300" s="4">
        <f t="shared" si="246"/>
        <v>4.4743636931265369</v>
      </c>
      <c r="Y300" s="4">
        <f t="shared" si="247"/>
        <v>5.2683842432642454</v>
      </c>
      <c r="Z300" s="4">
        <f t="shared" si="248"/>
        <v>0.56923380832533355</v>
      </c>
      <c r="AA300" s="4">
        <f t="shared" si="249"/>
        <v>0.30011852124930122</v>
      </c>
      <c r="AB300" s="4">
        <f t="shared" si="250"/>
        <v>0.42189098565026401</v>
      </c>
      <c r="AD300" s="4">
        <f t="shared" si="251"/>
        <v>43.374094381087957</v>
      </c>
      <c r="AE300" s="4">
        <f t="shared" si="252"/>
        <v>72.75806305483151</v>
      </c>
      <c r="AF300" s="4">
        <f t="shared" si="238"/>
        <v>93.171697063833221</v>
      </c>
      <c r="AG300" s="4">
        <f t="shared" si="239"/>
        <v>91.86936972810436</v>
      </c>
    </row>
    <row r="301" spans="1:33" x14ac:dyDescent="0.3">
      <c r="A301">
        <v>9</v>
      </c>
      <c r="B301" t="s">
        <v>11</v>
      </c>
      <c r="C301">
        <v>16.7</v>
      </c>
      <c r="D301">
        <v>22.28</v>
      </c>
      <c r="E301">
        <v>11.65</v>
      </c>
      <c r="F301">
        <f t="shared" si="240"/>
        <v>10.63</v>
      </c>
      <c r="G301">
        <v>2700</v>
      </c>
      <c r="H301">
        <v>3.11</v>
      </c>
      <c r="I301">
        <v>2.91</v>
      </c>
      <c r="J301" s="4">
        <f t="shared" si="241"/>
        <v>3.01</v>
      </c>
      <c r="K301" s="4">
        <v>6.6070000000000002</v>
      </c>
      <c r="L301" s="4">
        <v>26.721</v>
      </c>
      <c r="M301" s="4">
        <v>107.991</v>
      </c>
      <c r="N301" s="4">
        <v>6.8070000000000004</v>
      </c>
      <c r="O301" s="4">
        <v>27.664999999999999</v>
      </c>
      <c r="P301" s="4">
        <v>111.78700000000001</v>
      </c>
      <c r="Q301" s="4">
        <v>1.52</v>
      </c>
      <c r="R301" s="4">
        <v>1.5669999999999999</v>
      </c>
      <c r="S301" s="4">
        <v>5.6340000000000003</v>
      </c>
      <c r="T301" s="4">
        <f t="shared" si="242"/>
        <v>2.0581862229094852</v>
      </c>
      <c r="U301" s="4">
        <f t="shared" si="243"/>
        <v>4.3160641497769747</v>
      </c>
      <c r="V301" s="4">
        <f t="shared" si="244"/>
        <v>5.1094332577620536</v>
      </c>
      <c r="W301" s="4">
        <f t="shared" si="245"/>
        <v>2.120913152227204</v>
      </c>
      <c r="X301" s="4">
        <f t="shared" si="246"/>
        <v>4.4743636931265369</v>
      </c>
      <c r="Y301" s="4">
        <f t="shared" si="247"/>
        <v>5.2683842432642454</v>
      </c>
      <c r="Z301" s="4">
        <f t="shared" si="248"/>
        <v>0.46886549287329016</v>
      </c>
      <c r="AA301" s="4">
        <f t="shared" si="249"/>
        <v>0.22756857565173808</v>
      </c>
      <c r="AB301" s="4">
        <f t="shared" si="250"/>
        <v>0.29462899196930403</v>
      </c>
      <c r="AD301" s="4">
        <f t="shared" si="251"/>
        <v>38.592918051139954</v>
      </c>
      <c r="AE301" s="4">
        <f t="shared" si="252"/>
        <v>77.561409730394132</v>
      </c>
      <c r="AF301" s="4">
        <f t="shared" si="238"/>
        <v>94.822354958855541</v>
      </c>
      <c r="AG301" s="4">
        <f t="shared" si="239"/>
        <v>94.321946942309083</v>
      </c>
    </row>
    <row r="302" spans="1:33" x14ac:dyDescent="0.3">
      <c r="A302">
        <v>9</v>
      </c>
      <c r="B302" t="s">
        <v>12</v>
      </c>
      <c r="C302">
        <v>17</v>
      </c>
      <c r="D302">
        <v>22.46</v>
      </c>
      <c r="E302">
        <v>11.7</v>
      </c>
      <c r="F302">
        <f t="shared" si="240"/>
        <v>10.760000000000002</v>
      </c>
      <c r="G302">
        <v>2700</v>
      </c>
      <c r="H302">
        <v>3.11</v>
      </c>
      <c r="I302">
        <v>2.91</v>
      </c>
      <c r="J302" s="4">
        <f t="shared" si="241"/>
        <v>3.01</v>
      </c>
      <c r="K302" s="4">
        <v>6.6070000000000002</v>
      </c>
      <c r="L302" s="4">
        <v>26.721</v>
      </c>
      <c r="M302" s="4">
        <v>107.991</v>
      </c>
      <c r="N302" s="4">
        <v>6.8070000000000004</v>
      </c>
      <c r="O302" s="4">
        <v>27.664999999999999</v>
      </c>
      <c r="P302" s="4">
        <v>111.78700000000001</v>
      </c>
      <c r="Q302" s="4">
        <v>1.2809999999999999</v>
      </c>
      <c r="R302" s="4">
        <v>1.224</v>
      </c>
      <c r="S302" s="4">
        <v>4.1210000000000004</v>
      </c>
      <c r="T302" s="4">
        <f t="shared" si="242"/>
        <v>2.0581862229094852</v>
      </c>
      <c r="U302" s="4">
        <f t="shared" si="243"/>
        <v>4.3160641497769747</v>
      </c>
      <c r="V302" s="4">
        <f t="shared" si="244"/>
        <v>5.1094332577620536</v>
      </c>
      <c r="W302" s="4">
        <f t="shared" si="245"/>
        <v>2.120913152227204</v>
      </c>
      <c r="X302" s="4">
        <f t="shared" si="246"/>
        <v>4.4743636931265369</v>
      </c>
      <c r="Y302" s="4">
        <f t="shared" si="247"/>
        <v>5.2683842432642454</v>
      </c>
      <c r="Z302" s="4">
        <f t="shared" si="248"/>
        <v>0.39468992451545198</v>
      </c>
      <c r="AA302" s="4">
        <f t="shared" si="249"/>
        <v>0.17611706058374527</v>
      </c>
      <c r="AB302" s="4">
        <f t="shared" si="250"/>
        <v>0.21581037179309401</v>
      </c>
      <c r="AD302" s="4">
        <f t="shared" si="251"/>
        <v>38.3755112082643</v>
      </c>
      <c r="AE302" s="4">
        <f t="shared" si="252"/>
        <v>81.111244835974134</v>
      </c>
      <c r="AF302" s="4">
        <f t="shared" si="238"/>
        <v>95.992980916715581</v>
      </c>
      <c r="AG302" s="4">
        <f t="shared" si="239"/>
        <v>95.84092952546618</v>
      </c>
    </row>
    <row r="303" spans="1:33" x14ac:dyDescent="0.3">
      <c r="A303">
        <v>9</v>
      </c>
      <c r="B303" t="s">
        <v>13</v>
      </c>
      <c r="C303">
        <v>17.100000000000001</v>
      </c>
      <c r="D303">
        <v>24.06</v>
      </c>
      <c r="E303">
        <v>11.83</v>
      </c>
      <c r="F303">
        <f t="shared" si="240"/>
        <v>12.229999999999999</v>
      </c>
      <c r="G303">
        <v>2700</v>
      </c>
      <c r="H303">
        <v>3.11</v>
      </c>
      <c r="I303">
        <v>2.91</v>
      </c>
      <c r="J303" s="4">
        <f t="shared" si="241"/>
        <v>3.01</v>
      </c>
      <c r="K303" s="4">
        <v>6.6070000000000002</v>
      </c>
      <c r="L303" s="4">
        <v>26.721</v>
      </c>
      <c r="M303" s="4">
        <v>107.991</v>
      </c>
      <c r="N303" s="4">
        <v>6.8070000000000004</v>
      </c>
      <c r="O303" s="4">
        <v>27.664999999999999</v>
      </c>
      <c r="P303" s="4">
        <v>111.78700000000001</v>
      </c>
      <c r="Q303" s="4">
        <v>1.4870000000000001</v>
      </c>
      <c r="R303" s="4">
        <v>1.4690000000000001</v>
      </c>
      <c r="S303" s="4">
        <v>5.4029999999999996</v>
      </c>
      <c r="T303" s="4">
        <f t="shared" si="242"/>
        <v>2.0581862229094852</v>
      </c>
      <c r="U303" s="4">
        <f t="shared" si="243"/>
        <v>4.3160641497769747</v>
      </c>
      <c r="V303" s="4">
        <f t="shared" si="244"/>
        <v>5.1094332577620536</v>
      </c>
      <c r="W303" s="4">
        <f t="shared" si="245"/>
        <v>2.120913152227204</v>
      </c>
      <c r="X303" s="4">
        <f t="shared" si="246"/>
        <v>4.4743636931265369</v>
      </c>
      <c r="Y303" s="4">
        <f t="shared" si="247"/>
        <v>5.2683842432642454</v>
      </c>
      <c r="Z303" s="4">
        <f t="shared" si="248"/>
        <v>0.45861872555126004</v>
      </c>
      <c r="AA303" s="4">
        <f t="shared" si="249"/>
        <v>0.21282043207363163</v>
      </c>
      <c r="AB303" s="4">
        <f t="shared" si="250"/>
        <v>0.282609629223606</v>
      </c>
      <c r="AD303" s="4">
        <f t="shared" si="251"/>
        <v>43.363184717658129</v>
      </c>
      <c r="AE303" s="4">
        <f t="shared" si="252"/>
        <v>78.051791336679585</v>
      </c>
      <c r="AF303" s="4">
        <f t="shared" si="238"/>
        <v>95.157905033133488</v>
      </c>
      <c r="AG303" s="4">
        <f t="shared" si="239"/>
        <v>94.553582596809832</v>
      </c>
    </row>
    <row r="304" spans="1:33" x14ac:dyDescent="0.3">
      <c r="A304">
        <v>9</v>
      </c>
      <c r="B304" t="s">
        <v>14</v>
      </c>
      <c r="C304">
        <v>17.5</v>
      </c>
      <c r="D304">
        <v>22.83</v>
      </c>
      <c r="E304">
        <v>11.86</v>
      </c>
      <c r="F304">
        <f t="shared" si="240"/>
        <v>10.969999999999999</v>
      </c>
      <c r="G304">
        <v>2700</v>
      </c>
      <c r="H304">
        <v>3.11</v>
      </c>
      <c r="I304">
        <v>2.91</v>
      </c>
      <c r="J304" s="4">
        <f t="shared" si="241"/>
        <v>3.01</v>
      </c>
      <c r="K304" s="4">
        <v>6.6070000000000002</v>
      </c>
      <c r="L304" s="4">
        <v>26.721</v>
      </c>
      <c r="M304" s="4">
        <v>107.991</v>
      </c>
      <c r="N304" s="4">
        <v>6.8070000000000004</v>
      </c>
      <c r="O304" s="4">
        <v>27.664999999999999</v>
      </c>
      <c r="P304" s="4">
        <v>111.78700000000001</v>
      </c>
      <c r="Q304" s="4">
        <v>1.458</v>
      </c>
      <c r="R304" s="4">
        <v>1.44</v>
      </c>
      <c r="S304" s="4">
        <v>5.2130000000000001</v>
      </c>
      <c r="T304" s="4">
        <f t="shared" si="242"/>
        <v>2.0581862229094852</v>
      </c>
      <c r="U304" s="4">
        <f t="shared" si="243"/>
        <v>4.3160641497769747</v>
      </c>
      <c r="V304" s="4">
        <f t="shared" si="244"/>
        <v>5.1094332577620536</v>
      </c>
      <c r="W304" s="4">
        <f t="shared" si="245"/>
        <v>2.120913152227204</v>
      </c>
      <c r="X304" s="4">
        <f t="shared" si="246"/>
        <v>4.4743636931265369</v>
      </c>
      <c r="Y304" s="4">
        <f t="shared" si="247"/>
        <v>5.2683842432642454</v>
      </c>
      <c r="Z304" s="4">
        <f t="shared" si="248"/>
        <v>0.44961524726615715</v>
      </c>
      <c r="AA304" s="4">
        <f t="shared" si="249"/>
        <v>0.20846314859147808</v>
      </c>
      <c r="AB304" s="4">
        <f t="shared" si="250"/>
        <v>0.27271968049224599</v>
      </c>
      <c r="AD304" s="4">
        <f t="shared" si="251"/>
        <v>38.006633485019684</v>
      </c>
      <c r="AE304" s="4">
        <f t="shared" si="252"/>
        <v>78.48267260926518</v>
      </c>
      <c r="AF304" s="4">
        <f t="shared" si="238"/>
        <v>95.257042038977218</v>
      </c>
      <c r="AG304" s="4">
        <f t="shared" si="239"/>
        <v>94.74418045094211</v>
      </c>
    </row>
    <row r="305" spans="1:33" x14ac:dyDescent="0.3">
      <c r="A305">
        <v>10</v>
      </c>
      <c r="B305" t="s">
        <v>11</v>
      </c>
      <c r="C305">
        <v>16.899999999999999</v>
      </c>
      <c r="D305">
        <v>20.2</v>
      </c>
      <c r="E305">
        <v>11.77</v>
      </c>
      <c r="F305">
        <f t="shared" si="240"/>
        <v>8.43</v>
      </c>
      <c r="G305">
        <v>2700</v>
      </c>
      <c r="H305">
        <v>3.11</v>
      </c>
      <c r="I305">
        <v>2.91</v>
      </c>
      <c r="J305" s="4">
        <f t="shared" si="241"/>
        <v>3.01</v>
      </c>
      <c r="K305" s="4">
        <v>6.6070000000000002</v>
      </c>
      <c r="L305" s="4">
        <v>26.721</v>
      </c>
      <c r="M305" s="4">
        <v>107.991</v>
      </c>
      <c r="N305" s="4">
        <v>6.8070000000000004</v>
      </c>
      <c r="O305" s="4">
        <v>27.664999999999999</v>
      </c>
      <c r="P305" s="4">
        <v>111.78700000000001</v>
      </c>
      <c r="Q305" s="4">
        <v>1.175</v>
      </c>
      <c r="R305" s="4">
        <v>1.1739999999999999</v>
      </c>
      <c r="S305" s="4">
        <v>3.6840000000000002</v>
      </c>
      <c r="T305" s="4">
        <f t="shared" si="242"/>
        <v>2.0581862229094852</v>
      </c>
      <c r="U305" s="4">
        <f t="shared" si="243"/>
        <v>4.3160641497769747</v>
      </c>
      <c r="V305" s="4">
        <f t="shared" si="244"/>
        <v>5.1094332577620536</v>
      </c>
      <c r="W305" s="4">
        <f t="shared" si="245"/>
        <v>2.120913152227204</v>
      </c>
      <c r="X305" s="4">
        <f t="shared" si="246"/>
        <v>4.4743636931265369</v>
      </c>
      <c r="Y305" s="4">
        <f t="shared" si="247"/>
        <v>5.2683842432642454</v>
      </c>
      <c r="Z305" s="4">
        <f t="shared" si="248"/>
        <v>0.36182073493799338</v>
      </c>
      <c r="AA305" s="4">
        <f t="shared" si="249"/>
        <v>0.16865874251243068</v>
      </c>
      <c r="AB305" s="4">
        <f t="shared" si="250"/>
        <v>0.193003708055904</v>
      </c>
      <c r="AD305" s="4">
        <f t="shared" si="251"/>
        <v>30.2434752384261</v>
      </c>
      <c r="AE305" s="4">
        <f t="shared" si="252"/>
        <v>82.684272257768015</v>
      </c>
      <c r="AF305" s="4">
        <f t="shared" si="238"/>
        <v>96.162672727048474</v>
      </c>
      <c r="AG305" s="4">
        <f t="shared" si="239"/>
        <v>96.28045669454454</v>
      </c>
    </row>
    <row r="306" spans="1:33" x14ac:dyDescent="0.3">
      <c r="A306">
        <v>10</v>
      </c>
      <c r="B306" t="s">
        <v>12</v>
      </c>
      <c r="C306">
        <v>17</v>
      </c>
      <c r="D306">
        <v>22.07</v>
      </c>
      <c r="E306">
        <v>11.8</v>
      </c>
      <c r="F306">
        <f t="shared" si="240"/>
        <v>10.27</v>
      </c>
      <c r="G306">
        <v>2700</v>
      </c>
      <c r="H306">
        <v>3.11</v>
      </c>
      <c r="I306">
        <v>2.91</v>
      </c>
      <c r="J306" s="4">
        <f t="shared" si="241"/>
        <v>3.01</v>
      </c>
      <c r="K306" s="4">
        <v>6.6070000000000002</v>
      </c>
      <c r="L306" s="4">
        <v>26.721</v>
      </c>
      <c r="M306" s="4">
        <v>107.991</v>
      </c>
      <c r="N306" s="4">
        <v>6.8070000000000004</v>
      </c>
      <c r="O306" s="4">
        <v>27.664999999999999</v>
      </c>
      <c r="P306" s="4">
        <v>111.78700000000001</v>
      </c>
      <c r="Q306" s="4">
        <v>1.8260000000000001</v>
      </c>
      <c r="R306" s="4">
        <v>2.069</v>
      </c>
      <c r="S306" s="4">
        <v>8.1660000000000004</v>
      </c>
      <c r="T306" s="4">
        <f t="shared" si="242"/>
        <v>2.0581862229094852</v>
      </c>
      <c r="U306" s="4">
        <f t="shared" si="243"/>
        <v>4.3160641497769747</v>
      </c>
      <c r="V306" s="4">
        <f t="shared" si="244"/>
        <v>5.1094332577620536</v>
      </c>
      <c r="W306" s="4">
        <f t="shared" si="245"/>
        <v>2.120913152227204</v>
      </c>
      <c r="X306" s="4">
        <f t="shared" si="246"/>
        <v>4.4743636931265369</v>
      </c>
      <c r="Y306" s="4">
        <f t="shared" si="247"/>
        <v>5.2683842432642454</v>
      </c>
      <c r="Z306" s="4">
        <f t="shared" si="248"/>
        <v>0.56394812817348161</v>
      </c>
      <c r="AA306" s="4">
        <f t="shared" si="249"/>
        <v>0.30361953898919158</v>
      </c>
      <c r="AB306" s="4">
        <f t="shared" si="250"/>
        <v>0.42603323206370397</v>
      </c>
      <c r="AD306" s="4">
        <f t="shared" si="251"/>
        <v>36.627927519412097</v>
      </c>
      <c r="AE306" s="4">
        <f t="shared" si="252"/>
        <v>73.0110209138046</v>
      </c>
      <c r="AF306" s="4">
        <f t="shared" si="238"/>
        <v>93.092041834248079</v>
      </c>
      <c r="AG306" s="4">
        <f t="shared" si="239"/>
        <v>91.789540873664961</v>
      </c>
    </row>
    <row r="307" spans="1:33" x14ac:dyDescent="0.3">
      <c r="A307">
        <v>10</v>
      </c>
      <c r="B307" t="s">
        <v>13</v>
      </c>
      <c r="C307">
        <v>16.3</v>
      </c>
      <c r="D307">
        <v>21.81</v>
      </c>
      <c r="E307">
        <v>11.71</v>
      </c>
      <c r="F307">
        <f t="shared" si="240"/>
        <v>10.099999999999998</v>
      </c>
      <c r="G307">
        <v>2700</v>
      </c>
      <c r="H307">
        <v>3.11</v>
      </c>
      <c r="I307">
        <v>2.91</v>
      </c>
      <c r="J307" s="4">
        <f t="shared" si="241"/>
        <v>3.01</v>
      </c>
      <c r="K307" s="4">
        <v>6.6070000000000002</v>
      </c>
      <c r="L307" s="4">
        <v>26.721</v>
      </c>
      <c r="M307" s="4">
        <v>107.991</v>
      </c>
      <c r="N307" s="4">
        <v>6.8070000000000004</v>
      </c>
      <c r="O307" s="4">
        <v>27.664999999999999</v>
      </c>
      <c r="P307" s="4">
        <v>111.78700000000001</v>
      </c>
      <c r="Q307" s="4">
        <v>1.4750000000000001</v>
      </c>
      <c r="R307" s="4">
        <v>1.528</v>
      </c>
      <c r="S307" s="4">
        <v>5.431</v>
      </c>
      <c r="T307" s="4">
        <f t="shared" si="242"/>
        <v>2.0581862229094852</v>
      </c>
      <c r="U307" s="4">
        <f t="shared" si="243"/>
        <v>4.3160641497769747</v>
      </c>
      <c r="V307" s="4">
        <f t="shared" si="244"/>
        <v>5.1094332577620536</v>
      </c>
      <c r="W307" s="4">
        <f t="shared" si="245"/>
        <v>2.120913152227204</v>
      </c>
      <c r="X307" s="4">
        <f t="shared" si="246"/>
        <v>4.4743636931265369</v>
      </c>
      <c r="Y307" s="4">
        <f t="shared" si="247"/>
        <v>5.2683842432642454</v>
      </c>
      <c r="Z307" s="4">
        <f t="shared" si="248"/>
        <v>0.45489300431906221</v>
      </c>
      <c r="AA307" s="4">
        <f t="shared" si="249"/>
        <v>0.22169514757893691</v>
      </c>
      <c r="AB307" s="4">
        <f t="shared" si="250"/>
        <v>0.28406679829517401</v>
      </c>
      <c r="AD307" s="4">
        <f t="shared" si="251"/>
        <v>37.568563838227114</v>
      </c>
      <c r="AE307" s="4">
        <f t="shared" si="252"/>
        <v>78.23009392763322</v>
      </c>
      <c r="AF307" s="4">
        <f t="shared" si="238"/>
        <v>94.955987318457758</v>
      </c>
      <c r="AG307" s="4">
        <f t="shared" si="239"/>
        <v>94.52550021684074</v>
      </c>
    </row>
    <row r="308" spans="1:33" x14ac:dyDescent="0.3">
      <c r="A308">
        <v>10</v>
      </c>
      <c r="B308" t="s">
        <v>14</v>
      </c>
      <c r="C308">
        <v>17</v>
      </c>
      <c r="D308">
        <v>22.64</v>
      </c>
      <c r="E308">
        <v>11.77</v>
      </c>
      <c r="F308">
        <f t="shared" si="240"/>
        <v>10.870000000000001</v>
      </c>
      <c r="G308">
        <v>2700</v>
      </c>
      <c r="H308">
        <v>3.11</v>
      </c>
      <c r="I308">
        <v>2.91</v>
      </c>
      <c r="J308" s="4">
        <f t="shared" si="241"/>
        <v>3.01</v>
      </c>
      <c r="K308" s="4">
        <v>6.6070000000000002</v>
      </c>
      <c r="L308" s="4">
        <v>26.721</v>
      </c>
      <c r="M308" s="4">
        <v>107.991</v>
      </c>
      <c r="N308" s="4">
        <v>6.8070000000000004</v>
      </c>
      <c r="O308" s="4">
        <v>27.664999999999999</v>
      </c>
      <c r="P308" s="4">
        <v>111.78700000000001</v>
      </c>
      <c r="Q308" s="4">
        <v>1.3080000000000001</v>
      </c>
      <c r="R308" s="4">
        <v>1.294</v>
      </c>
      <c r="S308" s="4">
        <v>4.3970000000000002</v>
      </c>
      <c r="T308" s="4">
        <f t="shared" si="242"/>
        <v>2.0581862229094852</v>
      </c>
      <c r="U308" s="4">
        <f t="shared" si="243"/>
        <v>4.3160641497769747</v>
      </c>
      <c r="V308" s="4">
        <f t="shared" si="244"/>
        <v>5.1094332577620536</v>
      </c>
      <c r="W308" s="4">
        <f t="shared" si="245"/>
        <v>2.120913152227204</v>
      </c>
      <c r="X308" s="4">
        <f t="shared" si="246"/>
        <v>4.4743636931265369</v>
      </c>
      <c r="Y308" s="4">
        <f t="shared" si="247"/>
        <v>5.2683842432642454</v>
      </c>
      <c r="Z308" s="4">
        <f t="shared" si="248"/>
        <v>0.40306524038741387</v>
      </c>
      <c r="AA308" s="4">
        <f t="shared" si="249"/>
        <v>0.18657782202786377</v>
      </c>
      <c r="AB308" s="4">
        <f t="shared" si="250"/>
        <v>0.23020500358440599</v>
      </c>
      <c r="AD308" s="4">
        <f t="shared" si="251"/>
        <v>38.767825913924987</v>
      </c>
      <c r="AE308" s="4">
        <f t="shared" si="252"/>
        <v>80.710425658436009</v>
      </c>
      <c r="AF308" s="4">
        <f t="shared" si="238"/>
        <v>95.754977451331044</v>
      </c>
      <c r="AG308" s="4">
        <f t="shared" si="239"/>
        <v>95.56351798320523</v>
      </c>
    </row>
    <row r="309" spans="1:33" x14ac:dyDescent="0.3">
      <c r="A309">
        <v>11</v>
      </c>
      <c r="B309" t="s">
        <v>11</v>
      </c>
      <c r="C309">
        <v>16.899999999999999</v>
      </c>
      <c r="D309">
        <v>21.46</v>
      </c>
      <c r="E309">
        <v>11.84</v>
      </c>
      <c r="F309">
        <f>D309-E309</f>
        <v>9.620000000000001</v>
      </c>
      <c r="G309">
        <v>2700</v>
      </c>
      <c r="H309">
        <v>3.11</v>
      </c>
      <c r="I309">
        <v>2.91</v>
      </c>
      <c r="J309" s="4">
        <f t="shared" si="241"/>
        <v>3.01</v>
      </c>
      <c r="K309" s="4">
        <v>6.6070000000000002</v>
      </c>
      <c r="L309" s="4">
        <v>26.721</v>
      </c>
      <c r="M309" s="4">
        <v>107.991</v>
      </c>
      <c r="N309" s="4">
        <v>6.8070000000000004</v>
      </c>
      <c r="O309" s="4">
        <v>27.664999999999999</v>
      </c>
      <c r="P309" s="4">
        <v>111.78700000000001</v>
      </c>
      <c r="Q309" s="4">
        <v>1.181</v>
      </c>
      <c r="R309" s="4">
        <v>1.1819999999999999</v>
      </c>
      <c r="S309" s="4">
        <v>3.6949999999999998</v>
      </c>
      <c r="T309" s="4">
        <f t="shared" si="242"/>
        <v>2.0581862229094852</v>
      </c>
      <c r="U309" s="4">
        <f t="shared" si="243"/>
        <v>4.3160641497769747</v>
      </c>
      <c r="V309" s="4">
        <f t="shared" si="244"/>
        <v>5.1094332577620536</v>
      </c>
      <c r="W309" s="4">
        <f t="shared" si="245"/>
        <v>2.120913152227204</v>
      </c>
      <c r="X309" s="4">
        <f t="shared" si="246"/>
        <v>4.4743636931265369</v>
      </c>
      <c r="Y309" s="4">
        <f t="shared" si="247"/>
        <v>5.2683842432642454</v>
      </c>
      <c r="Z309" s="4">
        <f t="shared" si="248"/>
        <v>0.36368074083212476</v>
      </c>
      <c r="AA309" s="4">
        <f t="shared" si="249"/>
        <v>0.1698512859807795</v>
      </c>
      <c r="AB309" s="4">
        <f t="shared" si="250"/>
        <v>0.19357801688534998</v>
      </c>
      <c r="AD309" s="4">
        <f t="shared" si="251"/>
        <v>34.512720260220533</v>
      </c>
      <c r="AE309" s="4">
        <f t="shared" si="252"/>
        <v>82.59525758129503</v>
      </c>
      <c r="AF309" s="4">
        <f t="shared" si="238"/>
        <v>96.135539952861336</v>
      </c>
      <c r="AG309" s="4">
        <f t="shared" si="239"/>
        <v>96.269388686663532</v>
      </c>
    </row>
    <row r="310" spans="1:33" x14ac:dyDescent="0.3">
      <c r="A310">
        <v>11</v>
      </c>
      <c r="B310" t="s">
        <v>12</v>
      </c>
      <c r="C310">
        <v>17.100000000000001</v>
      </c>
      <c r="D310">
        <v>20.82</v>
      </c>
      <c r="E310">
        <v>11.73</v>
      </c>
      <c r="F310">
        <f>D310-E310</f>
        <v>9.09</v>
      </c>
      <c r="G310">
        <v>2700</v>
      </c>
      <c r="H310">
        <v>3.11</v>
      </c>
      <c r="I310">
        <v>2.91</v>
      </c>
      <c r="J310" s="4">
        <f t="shared" si="241"/>
        <v>3.01</v>
      </c>
      <c r="K310" s="4">
        <v>6.6070000000000002</v>
      </c>
      <c r="L310" s="4">
        <v>26.721</v>
      </c>
      <c r="M310" s="4">
        <v>107.991</v>
      </c>
      <c r="N310" s="4">
        <v>6.8070000000000004</v>
      </c>
      <c r="O310" s="4">
        <v>27.664999999999999</v>
      </c>
      <c r="P310" s="4">
        <v>111.78700000000001</v>
      </c>
      <c r="Q310" s="4">
        <v>1.7170000000000001</v>
      </c>
      <c r="R310" s="4">
        <v>1.734</v>
      </c>
      <c r="S310" s="4">
        <v>6.9409999999999998</v>
      </c>
      <c r="T310" s="4">
        <f t="shared" si="242"/>
        <v>2.0581862229094852</v>
      </c>
      <c r="U310" s="4">
        <f t="shared" si="243"/>
        <v>4.3160641497769747</v>
      </c>
      <c r="V310" s="4">
        <f t="shared" si="244"/>
        <v>5.1094332577620536</v>
      </c>
      <c r="W310" s="4">
        <f t="shared" si="245"/>
        <v>2.120913152227204</v>
      </c>
      <c r="X310" s="4">
        <f t="shared" si="246"/>
        <v>4.4743636931265369</v>
      </c>
      <c r="Y310" s="4">
        <f t="shared" si="247"/>
        <v>5.2683842432642454</v>
      </c>
      <c r="Z310" s="4">
        <f t="shared" si="248"/>
        <v>0.53006555948915768</v>
      </c>
      <c r="AA310" s="4">
        <f t="shared" si="249"/>
        <v>0.25277937841052084</v>
      </c>
      <c r="AB310" s="4">
        <f t="shared" si="250"/>
        <v>0.36253682370965395</v>
      </c>
      <c r="AD310" s="4">
        <f t="shared" si="251"/>
        <v>32.22987318753168</v>
      </c>
      <c r="AE310" s="4">
        <f t="shared" si="252"/>
        <v>74.632545823497182</v>
      </c>
      <c r="AF310" s="4">
        <f t="shared" si="238"/>
        <v>94.248758241850794</v>
      </c>
      <c r="AG310" s="4">
        <f t="shared" si="239"/>
        <v>93.013235708301849</v>
      </c>
    </row>
    <row r="311" spans="1:33" x14ac:dyDescent="0.3">
      <c r="A311">
        <v>11</v>
      </c>
      <c r="B311" t="s">
        <v>13</v>
      </c>
      <c r="C311">
        <v>17.2</v>
      </c>
      <c r="D311">
        <v>19.73</v>
      </c>
      <c r="E311">
        <v>11.76</v>
      </c>
      <c r="F311">
        <f t="shared" ref="F311:F312" si="253">D311-E311</f>
        <v>7.9700000000000006</v>
      </c>
      <c r="G311">
        <v>2700</v>
      </c>
      <c r="H311">
        <v>3.11</v>
      </c>
      <c r="I311">
        <v>2.91</v>
      </c>
      <c r="J311" s="4">
        <f t="shared" si="241"/>
        <v>3.01</v>
      </c>
      <c r="K311" s="4">
        <v>6.6070000000000002</v>
      </c>
      <c r="L311" s="4">
        <v>26.721</v>
      </c>
      <c r="M311" s="4">
        <v>107.991</v>
      </c>
      <c r="N311" s="4">
        <v>6.8070000000000004</v>
      </c>
      <c r="O311" s="4">
        <v>27.664999999999999</v>
      </c>
      <c r="P311" s="4">
        <v>111.78700000000001</v>
      </c>
      <c r="Q311" s="4">
        <v>1.3120000000000001</v>
      </c>
      <c r="R311" s="4">
        <v>1.099</v>
      </c>
      <c r="S311" s="4">
        <v>4.4820000000000002</v>
      </c>
      <c r="T311" s="4">
        <f t="shared" si="242"/>
        <v>2.0581862229094852</v>
      </c>
      <c r="U311" s="4">
        <f t="shared" si="243"/>
        <v>4.3160641497769747</v>
      </c>
      <c r="V311" s="4">
        <f t="shared" si="244"/>
        <v>5.1094332577620536</v>
      </c>
      <c r="W311" s="4">
        <f t="shared" si="245"/>
        <v>2.120913152227204</v>
      </c>
      <c r="X311" s="4">
        <f t="shared" si="246"/>
        <v>4.4743636931265369</v>
      </c>
      <c r="Y311" s="4">
        <f t="shared" si="247"/>
        <v>5.2683842432642454</v>
      </c>
      <c r="Z311" s="4">
        <f t="shared" si="248"/>
        <v>0.40430612702418167</v>
      </c>
      <c r="AA311" s="4">
        <f t="shared" si="249"/>
        <v>0.15749374617552286</v>
      </c>
      <c r="AB311" s="4">
        <f t="shared" si="250"/>
        <v>0.23463663962421599</v>
      </c>
      <c r="AD311" s="4">
        <f>F311/1000/PI()/0.0007/C311*100/G311*60*60</f>
        <v>28.094460607805232</v>
      </c>
      <c r="AE311" s="4">
        <f t="shared" ref="AE311:AG312" si="254">(1-2*Z311/(T311+W311))*100</f>
        <v>80.651040296884162</v>
      </c>
      <c r="AF311" s="4">
        <f t="shared" si="254"/>
        <v>96.416698959592352</v>
      </c>
      <c r="AG311" s="4">
        <f t="shared" si="254"/>
        <v>95.478112048106226</v>
      </c>
    </row>
    <row r="312" spans="1:33" x14ac:dyDescent="0.3">
      <c r="A312">
        <v>11</v>
      </c>
      <c r="B312" t="s">
        <v>14</v>
      </c>
      <c r="C312">
        <v>16.7</v>
      </c>
      <c r="D312">
        <v>19.25</v>
      </c>
      <c r="E312">
        <v>11.84</v>
      </c>
      <c r="F312">
        <f t="shared" si="253"/>
        <v>7.41</v>
      </c>
      <c r="G312">
        <v>2700</v>
      </c>
      <c r="H312">
        <v>3.11</v>
      </c>
      <c r="I312">
        <v>2.91</v>
      </c>
      <c r="J312" s="4">
        <f t="shared" si="241"/>
        <v>3.01</v>
      </c>
      <c r="K312" s="4">
        <v>6.6070000000000002</v>
      </c>
      <c r="L312" s="4">
        <v>26.721</v>
      </c>
      <c r="M312" s="4">
        <v>107.991</v>
      </c>
      <c r="N312" s="4">
        <v>6.8070000000000004</v>
      </c>
      <c r="O312" s="4">
        <v>27.664999999999999</v>
      </c>
      <c r="P312" s="4">
        <v>111.78700000000001</v>
      </c>
      <c r="Q312" s="4">
        <v>1.1779999999999999</v>
      </c>
      <c r="R312" s="4">
        <v>0.94499999999999995</v>
      </c>
      <c r="S312" s="4">
        <v>3.55</v>
      </c>
      <c r="T312" s="4">
        <f t="shared" si="242"/>
        <v>2.0581862229094852</v>
      </c>
      <c r="U312" s="4">
        <f t="shared" si="243"/>
        <v>4.3160641497769747</v>
      </c>
      <c r="V312" s="4">
        <f t="shared" si="244"/>
        <v>5.1094332577620536</v>
      </c>
      <c r="W312" s="4">
        <f t="shared" si="245"/>
        <v>2.120913152227204</v>
      </c>
      <c r="X312" s="4">
        <f t="shared" si="246"/>
        <v>4.4743636931265369</v>
      </c>
      <c r="Y312" s="4">
        <f t="shared" si="247"/>
        <v>5.2683842432642454</v>
      </c>
      <c r="Z312" s="4">
        <f t="shared" si="248"/>
        <v>0.36275072995081487</v>
      </c>
      <c r="AA312" s="4">
        <f t="shared" si="249"/>
        <v>0.13466003058386689</v>
      </c>
      <c r="AB312" s="4">
        <f t="shared" si="250"/>
        <v>0.18600663673499998</v>
      </c>
      <c r="AD312" s="4">
        <f>F312/1000/PI()/0.0007/C312*100/G312*60*60</f>
        <v>26.902495085507717</v>
      </c>
      <c r="AE312" s="4">
        <f t="shared" si="254"/>
        <v>82.639765299242256</v>
      </c>
      <c r="AF312" s="4">
        <f t="shared" si="254"/>
        <v>96.93621213914912</v>
      </c>
      <c r="AG312" s="4">
        <f t="shared" si="254"/>
        <v>96.415303377292858</v>
      </c>
    </row>
    <row r="314" spans="1:33" x14ac:dyDescent="0.3">
      <c r="B314" s="7" t="s">
        <v>55</v>
      </c>
      <c r="C314" s="7"/>
      <c r="D314" s="7"/>
      <c r="E314" s="7" t="s">
        <v>44</v>
      </c>
      <c r="F314" s="7"/>
      <c r="G314" s="7"/>
    </row>
    <row r="315" spans="1:33" x14ac:dyDescent="0.3">
      <c r="A315" t="s">
        <v>1</v>
      </c>
      <c r="B315" t="s">
        <v>46</v>
      </c>
      <c r="C315" t="s">
        <v>47</v>
      </c>
      <c r="D315" t="s">
        <v>57</v>
      </c>
      <c r="E315" t="s">
        <v>46</v>
      </c>
      <c r="F315" t="s">
        <v>47</v>
      </c>
      <c r="G315" t="s">
        <v>57</v>
      </c>
    </row>
    <row r="316" spans="1:33" x14ac:dyDescent="0.3">
      <c r="A316">
        <v>8</v>
      </c>
      <c r="B316" s="4">
        <f>AVERAGE(AE297:AE300)</f>
        <v>78.209249495674172</v>
      </c>
      <c r="C316" s="4">
        <f>AVERAGE(AF297:AF300)</f>
        <v>95.161786856204742</v>
      </c>
      <c r="D316" s="4">
        <f>AVERAGE(AG297:AG300)</f>
        <v>94.499702231747492</v>
      </c>
      <c r="E316" s="4">
        <f>_xlfn.CONFIDENCE.T(0.05,_xlfn.STDEV.S(AE297:AE300),4)</f>
        <v>7.1255669136197346</v>
      </c>
      <c r="F316" s="4">
        <f>_xlfn.CONFIDENCE.T(0.05,_xlfn.STDEV.S(AF297:AF300),4)</f>
        <v>2.4335331016962636</v>
      </c>
      <c r="G316" s="4">
        <f>_xlfn.CONFIDENCE.T(0.05,_xlfn.STDEV.S(AG297:AG300),4)</f>
        <v>3.3125675808894126</v>
      </c>
    </row>
    <row r="317" spans="1:33" x14ac:dyDescent="0.3">
      <c r="A317">
        <v>9</v>
      </c>
      <c r="B317" s="4">
        <f>AVERAGE(AE301:AE304)</f>
        <v>78.801779628078265</v>
      </c>
      <c r="C317" s="4">
        <f>AVERAGE(AF301:AF304)</f>
        <v>95.307570736920454</v>
      </c>
      <c r="D317" s="4">
        <f>AVERAGE(AG301:AG304)</f>
        <v>94.865159878881812</v>
      </c>
      <c r="E317" s="4">
        <f>_xlfn.CONFIDENCE.T(0.05,_xlfn.STDEV.S(AE301:AE304),4)</f>
        <v>2.5220525145477994</v>
      </c>
      <c r="F317" s="4">
        <f>_xlfn.CONFIDENCE.T(0.05,_xlfn.STDEV.S(AF301:AF304),4)</f>
        <v>0.78502551854618374</v>
      </c>
      <c r="G317" s="4">
        <f>_xlfn.CONFIDENCE.T(0.05,_xlfn.STDEV.S(AG301:AG304),4)</f>
        <v>1.0709468210543263</v>
      </c>
    </row>
    <row r="318" spans="1:33" x14ac:dyDescent="0.3">
      <c r="A318">
        <v>10</v>
      </c>
      <c r="B318" s="4">
        <f>AVERAGE(AE305:AE308)</f>
        <v>78.658953189410454</v>
      </c>
      <c r="C318" s="4">
        <f>AVERAGE(AF305:AF308)</f>
        <v>94.991419832771342</v>
      </c>
      <c r="D318" s="4">
        <f>AVERAGE(AG305:AG308)</f>
        <v>94.539753942063868</v>
      </c>
      <c r="E318" s="4">
        <f>_xlfn.CONFIDENCE.T(0.05,_xlfn.STDEV.S(AE305:AE308),4)</f>
        <v>6.6562338612685137</v>
      </c>
      <c r="F318" s="4">
        <f>_xlfn.CONFIDENCE.T(0.05,_xlfn.STDEV.S(AF305:AF308),4)</f>
        <v>2.1669760056778653</v>
      </c>
      <c r="G318" s="4">
        <f>_xlfn.CONFIDENCE.T(0.05,_xlfn.STDEV.S(AG305:AG308),4)</f>
        <v>3.1346172557622203</v>
      </c>
    </row>
    <row r="319" spans="1:33" x14ac:dyDescent="0.3">
      <c r="A319">
        <v>11</v>
      </c>
      <c r="B319" s="4">
        <f>AVERAGE(AE309:AE312)</f>
        <v>80.129652250229654</v>
      </c>
      <c r="C319" s="4">
        <f>AVERAGE(AF309:AF312)</f>
        <v>95.934302323363397</v>
      </c>
      <c r="D319" s="4">
        <f>AVERAGE(AG309:AG312)</f>
        <v>95.294009955091113</v>
      </c>
      <c r="E319" s="4">
        <f>_xlfn.CONFIDENCE.T(0.05,_xlfn.STDEV.S(AE309:AE312),4)</f>
        <v>6.0151533801063826</v>
      </c>
      <c r="F319" s="4">
        <f>_xlfn.CONFIDENCE.T(0.05,_xlfn.STDEV.S(AF309:AF312),4)</f>
        <v>1.8643099916178516</v>
      </c>
      <c r="G319" s="4">
        <f>_xlfn.CONFIDENCE.T(0.05,_xlfn.STDEV.S(AG309:AG312),4)</f>
        <v>2.5066163038941323</v>
      </c>
    </row>
    <row r="322" spans="1:33" x14ac:dyDescent="0.3">
      <c r="A322" s="1" t="s">
        <v>15</v>
      </c>
    </row>
    <row r="324" spans="1:33" x14ac:dyDescent="0.3">
      <c r="A324" s="2" t="s">
        <v>45</v>
      </c>
    </row>
    <row r="326" spans="1:33" x14ac:dyDescent="0.3">
      <c r="K326" s="7" t="s">
        <v>49</v>
      </c>
      <c r="L326" s="7"/>
      <c r="M326" s="7"/>
      <c r="N326" s="7" t="s">
        <v>50</v>
      </c>
      <c r="O326" s="7"/>
      <c r="P326" s="7"/>
      <c r="Q326" s="7" t="s">
        <v>51</v>
      </c>
      <c r="R326" s="7"/>
      <c r="S326" s="7"/>
      <c r="T326" s="7" t="s">
        <v>52</v>
      </c>
      <c r="U326" s="7"/>
      <c r="V326" s="7"/>
      <c r="W326" s="7" t="s">
        <v>53</v>
      </c>
      <c r="X326" s="7"/>
      <c r="Y326" s="7"/>
      <c r="Z326" s="7" t="s">
        <v>54</v>
      </c>
      <c r="AA326" s="7"/>
      <c r="AB326" s="7"/>
      <c r="AE326" s="7" t="s">
        <v>34</v>
      </c>
      <c r="AF326" s="7"/>
      <c r="AG326" s="7"/>
    </row>
    <row r="327" spans="1:33" x14ac:dyDescent="0.3">
      <c r="A327" t="s">
        <v>1</v>
      </c>
      <c r="B327" t="s">
        <v>2</v>
      </c>
      <c r="C327" t="s">
        <v>3</v>
      </c>
      <c r="D327" t="s">
        <v>6</v>
      </c>
      <c r="E327" t="s">
        <v>5</v>
      </c>
      <c r="F327" t="s">
        <v>4</v>
      </c>
      <c r="G327" t="s">
        <v>7</v>
      </c>
      <c r="H327" t="s">
        <v>10</v>
      </c>
      <c r="I327" t="s">
        <v>9</v>
      </c>
      <c r="J327" t="s">
        <v>8</v>
      </c>
      <c r="K327" t="s">
        <v>46</v>
      </c>
      <c r="L327" t="s">
        <v>47</v>
      </c>
      <c r="M327" t="s">
        <v>48</v>
      </c>
      <c r="N327" t="s">
        <v>46</v>
      </c>
      <c r="O327" t="s">
        <v>47</v>
      </c>
      <c r="P327" t="s">
        <v>48</v>
      </c>
      <c r="Q327" t="s">
        <v>46</v>
      </c>
      <c r="R327" t="s">
        <v>47</v>
      </c>
      <c r="S327" t="s">
        <v>48</v>
      </c>
      <c r="T327" t="s">
        <v>46</v>
      </c>
      <c r="U327" t="s">
        <v>47</v>
      </c>
      <c r="V327" t="s">
        <v>48</v>
      </c>
      <c r="W327" t="s">
        <v>46</v>
      </c>
      <c r="X327" t="s">
        <v>47</v>
      </c>
      <c r="Y327" t="s">
        <v>48</v>
      </c>
      <c r="Z327" t="s">
        <v>46</v>
      </c>
      <c r="AA327" t="s">
        <v>47</v>
      </c>
      <c r="AB327" t="s">
        <v>48</v>
      </c>
      <c r="AD327" t="s">
        <v>23</v>
      </c>
      <c r="AE327" t="s">
        <v>46</v>
      </c>
      <c r="AF327" t="s">
        <v>47</v>
      </c>
      <c r="AG327" t="s">
        <v>48</v>
      </c>
    </row>
    <row r="328" spans="1:33" x14ac:dyDescent="0.3">
      <c r="A328">
        <v>7</v>
      </c>
      <c r="B328" t="s">
        <v>11</v>
      </c>
      <c r="C328">
        <v>17</v>
      </c>
      <c r="D328">
        <v>20.45</v>
      </c>
      <c r="E328">
        <v>12.35</v>
      </c>
      <c r="F328">
        <f>D328-E328</f>
        <v>8.1</v>
      </c>
      <c r="G328">
        <v>8132</v>
      </c>
      <c r="H328">
        <v>5.12</v>
      </c>
      <c r="I328">
        <v>5.01</v>
      </c>
      <c r="J328" s="4">
        <f>(H328+I328)/2</f>
        <v>5.0649999999999995</v>
      </c>
      <c r="K328" s="4">
        <v>12.615</v>
      </c>
      <c r="L328" s="4">
        <v>6.7409999999999997</v>
      </c>
      <c r="M328" s="4">
        <v>65.364999999999995</v>
      </c>
      <c r="N328" s="4">
        <v>12.657999999999999</v>
      </c>
      <c r="O328" s="4">
        <v>6.8970000000000002</v>
      </c>
      <c r="P328" s="4">
        <v>65.933999999999997</v>
      </c>
      <c r="Q328" s="4">
        <v>9.6940000000000008</v>
      </c>
      <c r="R328" s="4">
        <v>1.121</v>
      </c>
      <c r="S328" s="4">
        <v>35.112000000000002</v>
      </c>
      <c r="T328" s="4">
        <f>0.3076*K328^1.0067</f>
        <v>3.9468400872256968</v>
      </c>
      <c r="U328" s="4">
        <f>0.1428*L328^1.0375</f>
        <v>1.034021804475955</v>
      </c>
      <c r="V328" s="4">
        <f>0.1321*M328^0.9121</f>
        <v>5.979697772187885</v>
      </c>
      <c r="W328" s="4">
        <f>0.3076*N328^1.0067</f>
        <v>3.9603837382064642</v>
      </c>
      <c r="X328" s="4">
        <f>0.1428*O328^1.0375</f>
        <v>1.0588591452071772</v>
      </c>
      <c r="Y328" s="4">
        <f>0.1321*P328^0.9121</f>
        <v>6.0271572578923509</v>
      </c>
      <c r="Z328" s="4">
        <f>0.3076*Q328^1.0067</f>
        <v>3.0276029290239608</v>
      </c>
      <c r="AA328" s="4">
        <f>0.1428*R328^1.0375</f>
        <v>0.1607659349375731</v>
      </c>
      <c r="AB328" s="4">
        <f>0.1321*S328^0.9121</f>
        <v>3.392445200340001</v>
      </c>
      <c r="AD328" s="4">
        <f>F328/1000/PI()/0.0007/C328*100/G328*60*60</f>
        <v>9.59164983767762</v>
      </c>
      <c r="AE328" s="4">
        <f>(1-2*Z328/(T328+W328))*100</f>
        <v>23.421848277869117</v>
      </c>
      <c r="AF328" s="4">
        <f t="shared" ref="AF328:AF343" si="255">(1-2*AA328/(U328+X328))*100</f>
        <v>84.636877223053375</v>
      </c>
      <c r="AG328" s="4">
        <f t="shared" ref="AG328:AG343" si="256">(1-2*AB328/(V328+Y328))*100</f>
        <v>43.491527267697329</v>
      </c>
    </row>
    <row r="329" spans="1:33" x14ac:dyDescent="0.3">
      <c r="A329">
        <v>7</v>
      </c>
      <c r="B329" t="s">
        <v>12</v>
      </c>
      <c r="C329">
        <v>17.2</v>
      </c>
      <c r="D329">
        <v>19.739999999999998</v>
      </c>
      <c r="E329">
        <v>11.75</v>
      </c>
      <c r="F329">
        <f t="shared" ref="F329:F339" si="257">D329-E329</f>
        <v>7.9899999999999984</v>
      </c>
      <c r="G329">
        <v>8132</v>
      </c>
      <c r="H329">
        <v>5.12</v>
      </c>
      <c r="I329">
        <v>5.01</v>
      </c>
      <c r="J329" s="4">
        <f t="shared" ref="J329:J343" si="258">(H329+I329)/2</f>
        <v>5.0649999999999995</v>
      </c>
      <c r="K329" s="4">
        <v>12.615</v>
      </c>
      <c r="L329" s="4">
        <v>6.7409999999999997</v>
      </c>
      <c r="M329" s="4">
        <v>65.364999999999995</v>
      </c>
      <c r="N329" s="4">
        <v>12.657999999999999</v>
      </c>
      <c r="O329" s="4">
        <v>6.8970000000000002</v>
      </c>
      <c r="P329" s="4">
        <v>65.933999999999997</v>
      </c>
      <c r="Q329" s="4">
        <v>9.6590000000000007</v>
      </c>
      <c r="R329" s="4">
        <v>0.86799999999999999</v>
      </c>
      <c r="S329" s="4">
        <v>34.768000000000001</v>
      </c>
      <c r="T329" s="4">
        <f t="shared" ref="T329:T343" si="259">0.3076*K329^1.0067</f>
        <v>3.9468400872256968</v>
      </c>
      <c r="U329" s="4">
        <f t="shared" ref="U329:U343" si="260">0.1428*L329^1.0375</f>
        <v>1.034021804475955</v>
      </c>
      <c r="V329" s="4">
        <f t="shared" ref="V329:V343" si="261">0.1321*M329^0.9121</f>
        <v>5.979697772187885</v>
      </c>
      <c r="W329" s="4">
        <f t="shared" ref="W329:W343" si="262">0.3076*N329^1.0067</f>
        <v>3.9603837382064642</v>
      </c>
      <c r="X329" s="4">
        <f t="shared" ref="X329:X343" si="263">0.1428*O329^1.0375</f>
        <v>1.0588591452071772</v>
      </c>
      <c r="Y329" s="4">
        <f t="shared" ref="Y329:Y343" si="264">0.1321*P329^0.9121</f>
        <v>6.0271572578923509</v>
      </c>
      <c r="Z329" s="4">
        <f t="shared" ref="Z329:Z343" si="265">0.3076*Q329^1.0067</f>
        <v>3.0165987219269312</v>
      </c>
      <c r="AA329" s="4">
        <f t="shared" ref="AA329:AA343" si="266">0.1428*R329^1.0375</f>
        <v>0.12329413620737614</v>
      </c>
      <c r="AB329" s="4">
        <f t="shared" ref="AB329:AB343" si="267">0.1321*S329^0.9121</f>
        <v>3.3621170586305311</v>
      </c>
      <c r="AD329" s="4">
        <f t="shared" ref="AD329:AD343" si="268">F329/1000/PI()/0.0007/C329*100/G329*60*60</f>
        <v>9.3513766684736677</v>
      </c>
      <c r="AE329" s="4">
        <f t="shared" ref="AE329:AE343" si="269">(1-2*Z329/(T329+W329))*100</f>
        <v>23.700181289301948</v>
      </c>
      <c r="AF329" s="4">
        <f t="shared" si="255"/>
        <v>88.217759235082795</v>
      </c>
      <c r="AG329" s="4">
        <f t="shared" si="256"/>
        <v>43.996707710594151</v>
      </c>
    </row>
    <row r="330" spans="1:33" x14ac:dyDescent="0.3">
      <c r="A330">
        <v>7</v>
      </c>
      <c r="B330" t="s">
        <v>13</v>
      </c>
      <c r="C330">
        <v>17.3</v>
      </c>
      <c r="D330">
        <v>19.68</v>
      </c>
      <c r="E330">
        <v>11.76</v>
      </c>
      <c r="F330">
        <f t="shared" si="257"/>
        <v>7.92</v>
      </c>
      <c r="G330">
        <v>8132</v>
      </c>
      <c r="H330">
        <v>5.12</v>
      </c>
      <c r="I330">
        <v>5.01</v>
      </c>
      <c r="J330" s="4">
        <f t="shared" si="258"/>
        <v>5.0649999999999995</v>
      </c>
      <c r="K330" s="4">
        <v>12.615</v>
      </c>
      <c r="L330" s="4">
        <v>6.7409999999999997</v>
      </c>
      <c r="M330" s="4">
        <v>65.364999999999995</v>
      </c>
      <c r="N330" s="4">
        <v>12.657999999999999</v>
      </c>
      <c r="O330" s="4">
        <v>6.8970000000000002</v>
      </c>
      <c r="P330" s="4">
        <v>65.933999999999997</v>
      </c>
      <c r="Q330" s="4">
        <v>10.042</v>
      </c>
      <c r="R330" s="4">
        <v>0.76</v>
      </c>
      <c r="S330" s="4">
        <v>35.546999999999997</v>
      </c>
      <c r="T330" s="4">
        <f t="shared" si="259"/>
        <v>3.9468400872256968</v>
      </c>
      <c r="U330" s="4">
        <f t="shared" si="260"/>
        <v>1.034021804475955</v>
      </c>
      <c r="V330" s="4">
        <f t="shared" si="261"/>
        <v>5.979697772187885</v>
      </c>
      <c r="W330" s="4">
        <f t="shared" si="262"/>
        <v>3.9603837382064642</v>
      </c>
      <c r="X330" s="4">
        <f t="shared" si="263"/>
        <v>1.0588591452071772</v>
      </c>
      <c r="Y330" s="4">
        <f t="shared" si="264"/>
        <v>6.0271572578923509</v>
      </c>
      <c r="Z330" s="4">
        <f t="shared" si="265"/>
        <v>3.1370305176603099</v>
      </c>
      <c r="AA330" s="4">
        <f t="shared" si="266"/>
        <v>0.1074168244982502</v>
      </c>
      <c r="AB330" s="4">
        <f t="shared" si="267"/>
        <v>3.4307588485382099</v>
      </c>
      <c r="AD330" s="4">
        <f t="shared" si="268"/>
        <v>9.2158690797467724</v>
      </c>
      <c r="AE330" s="4">
        <f t="shared" si="269"/>
        <v>20.65406046631394</v>
      </c>
      <c r="AF330" s="4">
        <f t="shared" si="255"/>
        <v>89.735027736335084</v>
      </c>
      <c r="AG330" s="4">
        <f t="shared" si="256"/>
        <v>42.853331035591189</v>
      </c>
    </row>
    <row r="331" spans="1:33" x14ac:dyDescent="0.3">
      <c r="A331">
        <v>7</v>
      </c>
      <c r="B331" t="s">
        <v>14</v>
      </c>
      <c r="C331">
        <v>17.600000000000001</v>
      </c>
      <c r="D331">
        <v>19.850000000000001</v>
      </c>
      <c r="E331">
        <v>11.71</v>
      </c>
      <c r="F331">
        <f t="shared" si="257"/>
        <v>8.14</v>
      </c>
      <c r="G331">
        <v>8132</v>
      </c>
      <c r="H331">
        <v>5.12</v>
      </c>
      <c r="I331">
        <v>5.01</v>
      </c>
      <c r="J331" s="4">
        <f t="shared" si="258"/>
        <v>5.0649999999999995</v>
      </c>
      <c r="K331" s="4">
        <v>12.615</v>
      </c>
      <c r="L331" s="4">
        <v>6.7409999999999997</v>
      </c>
      <c r="M331" s="4">
        <v>65.364999999999995</v>
      </c>
      <c r="N331" s="4">
        <v>12.657999999999999</v>
      </c>
      <c r="O331" s="4">
        <v>6.8970000000000002</v>
      </c>
      <c r="P331" s="4">
        <v>65.933999999999997</v>
      </c>
      <c r="Q331" s="4">
        <v>9.8190000000000008</v>
      </c>
      <c r="R331" s="4">
        <v>0.80900000000000005</v>
      </c>
      <c r="S331" s="4">
        <v>35.238999999999997</v>
      </c>
      <c r="T331" s="4">
        <f t="shared" si="259"/>
        <v>3.9468400872256968</v>
      </c>
      <c r="U331" s="4">
        <f t="shared" si="260"/>
        <v>1.034021804475955</v>
      </c>
      <c r="V331" s="4">
        <f t="shared" si="261"/>
        <v>5.979697772187885</v>
      </c>
      <c r="W331" s="4">
        <f t="shared" si="262"/>
        <v>3.9603837382064642</v>
      </c>
      <c r="X331" s="4">
        <f t="shared" si="263"/>
        <v>1.0588591452071772</v>
      </c>
      <c r="Y331" s="4">
        <f t="shared" si="264"/>
        <v>6.0271572578923509</v>
      </c>
      <c r="Z331" s="4">
        <f t="shared" si="265"/>
        <v>3.0669058350637837</v>
      </c>
      <c r="AA331" s="4">
        <f t="shared" si="266"/>
        <v>0.11461060329729225</v>
      </c>
      <c r="AB331" s="4">
        <f t="shared" si="267"/>
        <v>3.4036353139622939</v>
      </c>
      <c r="AD331" s="4">
        <f t="shared" si="268"/>
        <v>9.3104131912025068</v>
      </c>
      <c r="AE331" s="4">
        <f t="shared" si="269"/>
        <v>22.427747012810396</v>
      </c>
      <c r="AF331" s="4">
        <f t="shared" si="255"/>
        <v>89.047575466283007</v>
      </c>
      <c r="AG331" s="4">
        <f t="shared" si="256"/>
        <v>43.305131852840418</v>
      </c>
    </row>
    <row r="332" spans="1:33" x14ac:dyDescent="0.3">
      <c r="A332">
        <v>8</v>
      </c>
      <c r="B332" t="s">
        <v>11</v>
      </c>
      <c r="C332">
        <v>17.3</v>
      </c>
      <c r="D332">
        <v>18.23</v>
      </c>
      <c r="E332">
        <v>11.65</v>
      </c>
      <c r="F332">
        <f t="shared" si="257"/>
        <v>6.58</v>
      </c>
      <c r="G332">
        <v>8132</v>
      </c>
      <c r="H332">
        <v>5.12</v>
      </c>
      <c r="I332">
        <v>5.01</v>
      </c>
      <c r="J332" s="4">
        <f t="shared" si="258"/>
        <v>5.0649999999999995</v>
      </c>
      <c r="K332" s="4">
        <v>12.615</v>
      </c>
      <c r="L332" s="4">
        <v>6.7409999999999997</v>
      </c>
      <c r="M332" s="4">
        <v>65.364999999999995</v>
      </c>
      <c r="N332" s="4">
        <v>12.657999999999999</v>
      </c>
      <c r="O332" s="4">
        <v>6.8970000000000002</v>
      </c>
      <c r="P332" s="4">
        <v>65.933999999999997</v>
      </c>
      <c r="Q332" s="4">
        <v>9.8160000000000007</v>
      </c>
      <c r="R332" s="4">
        <v>0.75600000000000001</v>
      </c>
      <c r="S332" s="4">
        <v>34.930999999999997</v>
      </c>
      <c r="T332" s="4">
        <f t="shared" si="259"/>
        <v>3.9468400872256968</v>
      </c>
      <c r="U332" s="4">
        <f t="shared" si="260"/>
        <v>1.034021804475955</v>
      </c>
      <c r="V332" s="4">
        <f t="shared" si="261"/>
        <v>5.979697772187885</v>
      </c>
      <c r="W332" s="4">
        <f t="shared" si="262"/>
        <v>3.9603837382064642</v>
      </c>
      <c r="X332" s="4">
        <f t="shared" si="263"/>
        <v>1.0588591452071772</v>
      </c>
      <c r="Y332" s="4">
        <f t="shared" si="264"/>
        <v>6.0271572578923509</v>
      </c>
      <c r="Z332" s="4">
        <f t="shared" si="265"/>
        <v>3.0659625258845127</v>
      </c>
      <c r="AA332" s="4">
        <f t="shared" si="266"/>
        <v>0.10683033008277418</v>
      </c>
      <c r="AB332" s="4">
        <f t="shared" si="267"/>
        <v>3.3764909328017301</v>
      </c>
      <c r="AD332" s="4">
        <f t="shared" si="268"/>
        <v>7.6566185031229486</v>
      </c>
      <c r="AE332" s="4">
        <f t="shared" si="269"/>
        <v>22.451606440596848</v>
      </c>
      <c r="AF332" s="4">
        <f t="shared" si="255"/>
        <v>89.79107434668478</v>
      </c>
      <c r="AG332" s="4">
        <f t="shared" si="256"/>
        <v>43.75727991480268</v>
      </c>
    </row>
    <row r="333" spans="1:33" x14ac:dyDescent="0.3">
      <c r="A333">
        <v>8</v>
      </c>
      <c r="B333" t="s">
        <v>12</v>
      </c>
      <c r="C333">
        <v>17.2</v>
      </c>
      <c r="D333">
        <v>18.690000000000001</v>
      </c>
      <c r="E333">
        <v>11.74</v>
      </c>
      <c r="F333">
        <f t="shared" si="257"/>
        <v>6.9500000000000011</v>
      </c>
      <c r="G333">
        <v>8132</v>
      </c>
      <c r="H333">
        <v>5.12</v>
      </c>
      <c r="I333">
        <v>5.01</v>
      </c>
      <c r="J333" s="4">
        <f t="shared" si="258"/>
        <v>5.0649999999999995</v>
      </c>
      <c r="K333" s="4">
        <v>12.615</v>
      </c>
      <c r="L333" s="4">
        <v>6.7409999999999997</v>
      </c>
      <c r="M333" s="4">
        <v>65.364999999999995</v>
      </c>
      <c r="N333" s="4">
        <v>12.657999999999999</v>
      </c>
      <c r="O333" s="4">
        <v>6.8970000000000002</v>
      </c>
      <c r="P333" s="4">
        <v>65.933999999999997</v>
      </c>
      <c r="Q333" s="4">
        <v>9.5909999999999993</v>
      </c>
      <c r="R333" s="4">
        <v>0.80800000000000005</v>
      </c>
      <c r="S333" s="4">
        <v>34.584000000000003</v>
      </c>
      <c r="T333" s="4">
        <f t="shared" si="259"/>
        <v>3.9468400872256968</v>
      </c>
      <c r="U333" s="4">
        <f t="shared" si="260"/>
        <v>1.034021804475955</v>
      </c>
      <c r="V333" s="4">
        <f t="shared" si="261"/>
        <v>5.979697772187885</v>
      </c>
      <c r="W333" s="4">
        <f t="shared" si="262"/>
        <v>3.9603837382064642</v>
      </c>
      <c r="X333" s="4">
        <f t="shared" si="263"/>
        <v>1.0588591452071772</v>
      </c>
      <c r="Y333" s="4">
        <f t="shared" si="264"/>
        <v>6.0271572578923509</v>
      </c>
      <c r="Z333" s="4">
        <f t="shared" si="265"/>
        <v>2.9952198841733249</v>
      </c>
      <c r="AA333" s="4">
        <f t="shared" si="266"/>
        <v>0.11446362462743641</v>
      </c>
      <c r="AB333" s="4">
        <f t="shared" si="267"/>
        <v>3.3458842153243595</v>
      </c>
      <c r="AD333" s="4">
        <f t="shared" si="268"/>
        <v>8.134176200987735</v>
      </c>
      <c r="AE333" s="4">
        <f t="shared" si="269"/>
        <v>24.240923229218836</v>
      </c>
      <c r="AF333" s="4">
        <f t="shared" si="255"/>
        <v>89.061621049705053</v>
      </c>
      <c r="AG333" s="4">
        <f t="shared" si="256"/>
        <v>44.2671006363937</v>
      </c>
    </row>
    <row r="334" spans="1:33" x14ac:dyDescent="0.3">
      <c r="A334">
        <v>8</v>
      </c>
      <c r="B334" t="s">
        <v>13</v>
      </c>
      <c r="C334">
        <v>17.100000000000001</v>
      </c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D334" s="4"/>
      <c r="AE334" s="4"/>
      <c r="AF334" s="4"/>
      <c r="AG334" s="4"/>
    </row>
    <row r="335" spans="1:33" x14ac:dyDescent="0.3">
      <c r="A335">
        <v>8</v>
      </c>
      <c r="B335" t="s">
        <v>14</v>
      </c>
      <c r="C335">
        <v>16.7</v>
      </c>
      <c r="D335">
        <v>18.02</v>
      </c>
      <c r="E335">
        <v>11.76</v>
      </c>
      <c r="F335">
        <f t="shared" si="257"/>
        <v>6.26</v>
      </c>
      <c r="G335">
        <v>8132</v>
      </c>
      <c r="H335">
        <v>5.12</v>
      </c>
      <c r="I335">
        <v>5.01</v>
      </c>
      <c r="J335" s="4">
        <f t="shared" si="258"/>
        <v>5.0649999999999995</v>
      </c>
      <c r="K335" s="4">
        <v>12.615</v>
      </c>
      <c r="L335" s="4">
        <v>6.7409999999999997</v>
      </c>
      <c r="M335" s="4">
        <v>65.364999999999995</v>
      </c>
      <c r="N335" s="4">
        <v>12.657999999999999</v>
      </c>
      <c r="O335" s="4">
        <v>6.8970000000000002</v>
      </c>
      <c r="P335" s="4">
        <v>65.933999999999997</v>
      </c>
      <c r="Q335" s="4">
        <v>10.097</v>
      </c>
      <c r="R335" s="4">
        <v>0.83899999999999997</v>
      </c>
      <c r="S335" s="4">
        <v>36.268000000000001</v>
      </c>
      <c r="T335" s="4">
        <f t="shared" si="259"/>
        <v>3.9468400872256968</v>
      </c>
      <c r="U335" s="4">
        <f t="shared" si="260"/>
        <v>1.034021804475955</v>
      </c>
      <c r="V335" s="4">
        <f t="shared" si="261"/>
        <v>5.979697772187885</v>
      </c>
      <c r="W335" s="4">
        <f t="shared" si="262"/>
        <v>3.9603837382064642</v>
      </c>
      <c r="X335" s="4">
        <f t="shared" si="263"/>
        <v>1.0588591452071772</v>
      </c>
      <c r="Y335" s="4">
        <f t="shared" si="264"/>
        <v>6.0271572578923509</v>
      </c>
      <c r="Z335" s="4">
        <f t="shared" si="265"/>
        <v>3.1543274560546632</v>
      </c>
      <c r="AA335" s="4">
        <f t="shared" si="266"/>
        <v>0.11902309571529318</v>
      </c>
      <c r="AB335" s="4">
        <f t="shared" si="267"/>
        <v>3.4941721638871637</v>
      </c>
      <c r="AD335" s="4">
        <f t="shared" si="268"/>
        <v>7.5459701022078267</v>
      </c>
      <c r="AE335" s="4">
        <f t="shared" si="269"/>
        <v>20.216563342766712</v>
      </c>
      <c r="AF335" s="4">
        <f t="shared" si="255"/>
        <v>88.625908632470129</v>
      </c>
      <c r="AG335" s="4">
        <f t="shared" si="256"/>
        <v>41.797045852000856</v>
      </c>
    </row>
    <row r="336" spans="1:33" x14ac:dyDescent="0.3">
      <c r="A336">
        <v>9</v>
      </c>
      <c r="B336" t="s">
        <v>11</v>
      </c>
      <c r="C336">
        <v>17.5</v>
      </c>
      <c r="D336">
        <v>17.63</v>
      </c>
      <c r="E336">
        <v>11.79</v>
      </c>
      <c r="F336">
        <f t="shared" si="257"/>
        <v>5.84</v>
      </c>
      <c r="G336">
        <v>8132</v>
      </c>
      <c r="H336">
        <v>5.12</v>
      </c>
      <c r="I336">
        <v>5.01</v>
      </c>
      <c r="J336" s="4">
        <f t="shared" si="258"/>
        <v>5.0649999999999995</v>
      </c>
      <c r="K336" s="4">
        <v>12.615</v>
      </c>
      <c r="L336" s="4">
        <v>6.7409999999999997</v>
      </c>
      <c r="M336" s="4">
        <v>65.364999999999995</v>
      </c>
      <c r="N336" s="4">
        <v>12.657999999999999</v>
      </c>
      <c r="O336" s="4">
        <v>6.8970000000000002</v>
      </c>
      <c r="P336" s="4">
        <v>65.933999999999997</v>
      </c>
      <c r="Q336" s="4">
        <v>9.9269999999999996</v>
      </c>
      <c r="R336" s="4">
        <v>0.9</v>
      </c>
      <c r="S336" s="4">
        <v>36.302999999999997</v>
      </c>
      <c r="T336" s="4">
        <f t="shared" si="259"/>
        <v>3.9468400872256968</v>
      </c>
      <c r="U336" s="4">
        <f t="shared" si="260"/>
        <v>1.034021804475955</v>
      </c>
      <c r="V336" s="4">
        <f t="shared" si="261"/>
        <v>5.979697772187885</v>
      </c>
      <c r="W336" s="4">
        <f t="shared" si="262"/>
        <v>3.9603837382064642</v>
      </c>
      <c r="X336" s="4">
        <f t="shared" si="263"/>
        <v>1.0588591452071772</v>
      </c>
      <c r="Y336" s="4">
        <f t="shared" si="264"/>
        <v>6.0271572578923509</v>
      </c>
      <c r="Z336" s="4">
        <f t="shared" si="265"/>
        <v>3.1008662470379247</v>
      </c>
      <c r="AA336" s="4">
        <f t="shared" si="266"/>
        <v>0.12801321680914421</v>
      </c>
      <c r="AB336" s="4">
        <f t="shared" si="267"/>
        <v>3.4972476429781647</v>
      </c>
      <c r="AD336" s="4">
        <f t="shared" si="268"/>
        <v>6.7178765141773136</v>
      </c>
      <c r="AE336" s="4">
        <f t="shared" si="269"/>
        <v>21.56877519858368</v>
      </c>
      <c r="AF336" s="4">
        <f t="shared" si="255"/>
        <v>87.766794205038195</v>
      </c>
      <c r="AG336" s="4">
        <f t="shared" si="256"/>
        <v>41.745817131685733</v>
      </c>
    </row>
    <row r="337" spans="1:33" x14ac:dyDescent="0.3">
      <c r="A337">
        <v>9</v>
      </c>
      <c r="B337" t="s">
        <v>12</v>
      </c>
      <c r="C337">
        <v>16.899999999999999</v>
      </c>
      <c r="D337">
        <v>17.38</v>
      </c>
      <c r="E337">
        <v>11.7</v>
      </c>
      <c r="F337">
        <f t="shared" si="257"/>
        <v>5.68</v>
      </c>
      <c r="G337">
        <v>8132</v>
      </c>
      <c r="H337">
        <v>5.12</v>
      </c>
      <c r="I337">
        <v>5.01</v>
      </c>
      <c r="J337" s="4">
        <f t="shared" si="258"/>
        <v>5.0649999999999995</v>
      </c>
      <c r="K337" s="4">
        <v>12.615</v>
      </c>
      <c r="L337" s="4">
        <v>6.7409999999999997</v>
      </c>
      <c r="M337" s="4">
        <v>65.364999999999995</v>
      </c>
      <c r="N337" s="4">
        <v>12.657999999999999</v>
      </c>
      <c r="O337" s="4">
        <v>6.8970000000000002</v>
      </c>
      <c r="P337" s="4">
        <v>65.933999999999997</v>
      </c>
      <c r="Q337" s="4">
        <v>10.275</v>
      </c>
      <c r="R337" s="4">
        <v>0.80900000000000005</v>
      </c>
      <c r="S337" s="4">
        <v>37.03</v>
      </c>
      <c r="T337" s="4">
        <f t="shared" si="259"/>
        <v>3.9468400872256968</v>
      </c>
      <c r="U337" s="4">
        <f t="shared" si="260"/>
        <v>1.034021804475955</v>
      </c>
      <c r="V337" s="4">
        <f t="shared" si="261"/>
        <v>5.979697772187885</v>
      </c>
      <c r="W337" s="4">
        <f t="shared" si="262"/>
        <v>3.9603837382064642</v>
      </c>
      <c r="X337" s="4">
        <f t="shared" si="263"/>
        <v>1.0588591452071772</v>
      </c>
      <c r="Y337" s="4">
        <f t="shared" si="264"/>
        <v>6.0271572578923509</v>
      </c>
      <c r="Z337" s="4">
        <f t="shared" si="265"/>
        <v>3.2103109487702026</v>
      </c>
      <c r="AA337" s="4">
        <f t="shared" si="266"/>
        <v>0.11461060329729225</v>
      </c>
      <c r="AB337" s="4">
        <f t="shared" si="267"/>
        <v>3.5610712109622416</v>
      </c>
      <c r="AD337" s="4">
        <f t="shared" si="268"/>
        <v>6.7657952248239539</v>
      </c>
      <c r="AE337" s="4">
        <f t="shared" si="269"/>
        <v>18.800554539892602</v>
      </c>
      <c r="AF337" s="4">
        <f t="shared" si="255"/>
        <v>89.047575466283007</v>
      </c>
      <c r="AG337" s="4">
        <f t="shared" si="256"/>
        <v>40.682698307910783</v>
      </c>
    </row>
    <row r="338" spans="1:33" x14ac:dyDescent="0.3">
      <c r="A338">
        <v>9</v>
      </c>
      <c r="B338" t="s">
        <v>13</v>
      </c>
      <c r="C338">
        <v>17.2</v>
      </c>
      <c r="D338">
        <v>16.96</v>
      </c>
      <c r="E338">
        <v>11.77</v>
      </c>
      <c r="F338">
        <f t="shared" si="257"/>
        <v>5.1900000000000013</v>
      </c>
      <c r="G338">
        <v>8132</v>
      </c>
      <c r="H338">
        <v>5.12</v>
      </c>
      <c r="I338">
        <v>5.01</v>
      </c>
      <c r="J338" s="4">
        <f t="shared" si="258"/>
        <v>5.0649999999999995</v>
      </c>
      <c r="K338" s="4">
        <v>12.615</v>
      </c>
      <c r="L338" s="4">
        <v>6.7409999999999997</v>
      </c>
      <c r="M338" s="4">
        <v>65.364999999999995</v>
      </c>
      <c r="N338" s="4">
        <v>12.657999999999999</v>
      </c>
      <c r="O338" s="4">
        <v>6.8970000000000002</v>
      </c>
      <c r="P338" s="4">
        <v>65.933999999999997</v>
      </c>
      <c r="Q338" s="4">
        <v>10.451000000000001</v>
      </c>
      <c r="R338" s="4">
        <v>0.89500000000000002</v>
      </c>
      <c r="S338" s="4">
        <v>38.042999999999999</v>
      </c>
      <c r="T338" s="4">
        <f t="shared" si="259"/>
        <v>3.9468400872256968</v>
      </c>
      <c r="U338" s="4">
        <f t="shared" si="260"/>
        <v>1.034021804475955</v>
      </c>
      <c r="V338" s="4">
        <f t="shared" si="261"/>
        <v>5.979697772187885</v>
      </c>
      <c r="W338" s="4">
        <f t="shared" si="262"/>
        <v>3.9603837382064642</v>
      </c>
      <c r="X338" s="4">
        <f t="shared" si="263"/>
        <v>1.0588591452071772</v>
      </c>
      <c r="Y338" s="4">
        <f t="shared" si="264"/>
        <v>6.0271572578923509</v>
      </c>
      <c r="Z338" s="4">
        <f t="shared" si="265"/>
        <v>3.2656718033694965</v>
      </c>
      <c r="AA338" s="4">
        <f t="shared" si="266"/>
        <v>0.12727543984830444</v>
      </c>
      <c r="AB338" s="4">
        <f t="shared" si="267"/>
        <v>3.649819807150783</v>
      </c>
      <c r="AD338" s="4">
        <f t="shared" si="268"/>
        <v>6.0742984867807692</v>
      </c>
      <c r="AE338" s="4">
        <f t="shared" si="269"/>
        <v>17.40029432666238</v>
      </c>
      <c r="AF338" s="4">
        <f t="shared" si="255"/>
        <v>87.837297685988844</v>
      </c>
      <c r="AG338" s="4">
        <f t="shared" si="256"/>
        <v>39.204399519989984</v>
      </c>
    </row>
    <row r="339" spans="1:33" x14ac:dyDescent="0.3">
      <c r="A339">
        <v>9</v>
      </c>
      <c r="B339" t="s">
        <v>14</v>
      </c>
      <c r="C339">
        <v>17.2</v>
      </c>
      <c r="D339">
        <v>17.53</v>
      </c>
      <c r="E339">
        <v>11.8</v>
      </c>
      <c r="F339">
        <f t="shared" si="257"/>
        <v>5.73</v>
      </c>
      <c r="G339">
        <v>8132</v>
      </c>
      <c r="H339">
        <v>5.12</v>
      </c>
      <c r="I339">
        <v>5.01</v>
      </c>
      <c r="J339" s="4">
        <f t="shared" si="258"/>
        <v>5.0649999999999995</v>
      </c>
      <c r="K339" s="4">
        <v>12.615</v>
      </c>
      <c r="L339" s="4">
        <v>6.7409999999999997</v>
      </c>
      <c r="M339" s="4">
        <v>65.364999999999995</v>
      </c>
      <c r="N339" s="4">
        <v>12.657999999999999</v>
      </c>
      <c r="O339" s="4">
        <v>6.8970000000000002</v>
      </c>
      <c r="P339" s="4">
        <v>65.933999999999997</v>
      </c>
      <c r="Q339" s="4">
        <v>10.365</v>
      </c>
      <c r="R339" s="4">
        <v>0.747</v>
      </c>
      <c r="S339" s="4">
        <v>36.777000000000001</v>
      </c>
      <c r="T339" s="4">
        <f t="shared" si="259"/>
        <v>3.9468400872256968</v>
      </c>
      <c r="U339" s="4">
        <f t="shared" si="260"/>
        <v>1.034021804475955</v>
      </c>
      <c r="V339" s="4">
        <f t="shared" si="261"/>
        <v>5.979697772187885</v>
      </c>
      <c r="W339" s="4">
        <f t="shared" si="262"/>
        <v>3.9603837382064642</v>
      </c>
      <c r="X339" s="4">
        <f t="shared" si="263"/>
        <v>1.0588591452071772</v>
      </c>
      <c r="Y339" s="4">
        <f t="shared" si="264"/>
        <v>6.0271572578923509</v>
      </c>
      <c r="Z339" s="4">
        <f t="shared" si="265"/>
        <v>3.2386196897027872</v>
      </c>
      <c r="AA339" s="4">
        <f t="shared" si="266"/>
        <v>0.10551114398601245</v>
      </c>
      <c r="AB339" s="4">
        <f t="shared" si="267"/>
        <v>3.5388728638786944</v>
      </c>
      <c r="AD339" s="4">
        <f t="shared" si="268"/>
        <v>6.7063064218215436</v>
      </c>
      <c r="AE339" s="4">
        <f t="shared" si="269"/>
        <v>18.084532290932486</v>
      </c>
      <c r="AF339" s="4">
        <f t="shared" si="255"/>
        <v>89.917138478231436</v>
      </c>
      <c r="AG339" s="4">
        <f t="shared" si="256"/>
        <v>41.052459532276941</v>
      </c>
    </row>
    <row r="340" spans="1:33" x14ac:dyDescent="0.3">
      <c r="A340">
        <v>10</v>
      </c>
      <c r="B340" t="s">
        <v>11</v>
      </c>
      <c r="C340">
        <v>16.7</v>
      </c>
      <c r="D340">
        <v>17.32</v>
      </c>
      <c r="E340">
        <v>11.71</v>
      </c>
      <c r="F340">
        <f>D340-E340</f>
        <v>5.6099999999999994</v>
      </c>
      <c r="G340">
        <v>8132</v>
      </c>
      <c r="H340">
        <v>5.12</v>
      </c>
      <c r="I340">
        <v>5.01</v>
      </c>
      <c r="J340" s="4">
        <f t="shared" si="258"/>
        <v>5.0649999999999995</v>
      </c>
      <c r="K340" s="4">
        <v>12.615</v>
      </c>
      <c r="L340" s="4">
        <v>6.7409999999999997</v>
      </c>
      <c r="M340" s="4">
        <v>65.364999999999995</v>
      </c>
      <c r="N340" s="4">
        <v>12.657999999999999</v>
      </c>
      <c r="O340" s="4">
        <v>6.8970000000000002</v>
      </c>
      <c r="P340" s="4">
        <v>65.933999999999997</v>
      </c>
      <c r="Q340" s="4">
        <v>9.9139999999999997</v>
      </c>
      <c r="R340" s="4">
        <v>1.4219999999999999</v>
      </c>
      <c r="S340" s="4">
        <v>38.066000000000003</v>
      </c>
      <c r="T340" s="4">
        <f t="shared" si="259"/>
        <v>3.9468400872256968</v>
      </c>
      <c r="U340" s="4">
        <f t="shared" si="260"/>
        <v>1.034021804475955</v>
      </c>
      <c r="V340" s="4">
        <f t="shared" si="261"/>
        <v>5.979697772187885</v>
      </c>
      <c r="W340" s="4">
        <f t="shared" si="262"/>
        <v>3.9603837382064642</v>
      </c>
      <c r="X340" s="4">
        <f t="shared" si="263"/>
        <v>1.0588591452071772</v>
      </c>
      <c r="Y340" s="4">
        <f t="shared" si="264"/>
        <v>6.0271572578923509</v>
      </c>
      <c r="Z340" s="4">
        <f t="shared" si="265"/>
        <v>3.0967782880822519</v>
      </c>
      <c r="AA340" s="4">
        <f t="shared" si="266"/>
        <v>0.20576027832434687</v>
      </c>
      <c r="AB340" s="4">
        <f t="shared" si="267"/>
        <v>3.6518323976621816</v>
      </c>
      <c r="AD340" s="4">
        <f t="shared" si="268"/>
        <v>6.7624428551734663</v>
      </c>
      <c r="AE340" s="4">
        <f t="shared" si="269"/>
        <v>21.672173282308705</v>
      </c>
      <c r="AF340" s="4">
        <f t="shared" si="255"/>
        <v>80.337125400706668</v>
      </c>
      <c r="AG340" s="4">
        <f t="shared" si="256"/>
        <v>39.170875495483038</v>
      </c>
    </row>
    <row r="341" spans="1:33" x14ac:dyDescent="0.3">
      <c r="A341">
        <v>10</v>
      </c>
      <c r="B341" t="s">
        <v>12</v>
      </c>
      <c r="C341">
        <v>17.2</v>
      </c>
      <c r="D341">
        <v>17.09</v>
      </c>
      <c r="E341">
        <v>11.83</v>
      </c>
      <c r="F341">
        <f t="shared" ref="F341:F343" si="270">D341-E341</f>
        <v>5.26</v>
      </c>
      <c r="G341">
        <v>8132</v>
      </c>
      <c r="H341">
        <v>5.12</v>
      </c>
      <c r="I341">
        <v>5.01</v>
      </c>
      <c r="J341" s="4">
        <f t="shared" si="258"/>
        <v>5.0649999999999995</v>
      </c>
      <c r="K341" s="4">
        <v>12.615</v>
      </c>
      <c r="L341" s="4">
        <v>6.7409999999999997</v>
      </c>
      <c r="M341" s="4">
        <v>65.364999999999995</v>
      </c>
      <c r="N341" s="4">
        <v>12.657999999999999</v>
      </c>
      <c r="O341" s="4">
        <v>6.8970000000000002</v>
      </c>
      <c r="P341" s="4">
        <v>65.933999999999997</v>
      </c>
      <c r="Q341" s="4">
        <v>10.048999999999999</v>
      </c>
      <c r="R341" s="4">
        <v>1.2290000000000001</v>
      </c>
      <c r="S341" s="4">
        <v>37.704000000000001</v>
      </c>
      <c r="T341" s="4">
        <f t="shared" si="259"/>
        <v>3.9468400872256968</v>
      </c>
      <c r="U341" s="4">
        <f t="shared" si="260"/>
        <v>1.034021804475955</v>
      </c>
      <c r="V341" s="4">
        <f t="shared" si="261"/>
        <v>5.979697772187885</v>
      </c>
      <c r="W341" s="4">
        <f t="shared" si="262"/>
        <v>3.9603837382064642</v>
      </c>
      <c r="X341" s="4">
        <f t="shared" si="263"/>
        <v>1.0588591452071772</v>
      </c>
      <c r="Y341" s="4">
        <f t="shared" si="264"/>
        <v>6.0271572578923509</v>
      </c>
      <c r="Z341" s="4">
        <f t="shared" si="265"/>
        <v>3.1392319110048161</v>
      </c>
      <c r="AA341" s="4">
        <f t="shared" si="266"/>
        <v>0.17686352883235393</v>
      </c>
      <c r="AB341" s="4">
        <f t="shared" si="267"/>
        <v>3.6201435295543818</v>
      </c>
      <c r="AD341" s="4">
        <f t="shared" si="268"/>
        <v>6.1562254413230901</v>
      </c>
      <c r="AE341" s="4">
        <f t="shared" si="269"/>
        <v>20.598379904005192</v>
      </c>
      <c r="AF341" s="4">
        <f t="shared" si="255"/>
        <v>83.098558103925441</v>
      </c>
      <c r="AG341" s="4">
        <f t="shared" si="256"/>
        <v>39.698721763775801</v>
      </c>
    </row>
    <row r="342" spans="1:33" x14ac:dyDescent="0.3">
      <c r="A342">
        <v>10</v>
      </c>
      <c r="B342" t="s">
        <v>13</v>
      </c>
      <c r="C342">
        <v>16.899999999999999</v>
      </c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D342" s="4"/>
      <c r="AE342" s="4"/>
      <c r="AF342" s="4"/>
      <c r="AG342" s="4"/>
    </row>
    <row r="343" spans="1:33" x14ac:dyDescent="0.3">
      <c r="A343">
        <v>10</v>
      </c>
      <c r="B343" t="s">
        <v>14</v>
      </c>
      <c r="C343">
        <v>17.100000000000001</v>
      </c>
      <c r="D343">
        <v>16.03</v>
      </c>
      <c r="E343">
        <v>11.84</v>
      </c>
      <c r="F343">
        <f t="shared" si="270"/>
        <v>4.1900000000000013</v>
      </c>
      <c r="G343">
        <v>8132</v>
      </c>
      <c r="H343">
        <v>5.12</v>
      </c>
      <c r="I343">
        <v>5.01</v>
      </c>
      <c r="J343" s="4">
        <f t="shared" si="258"/>
        <v>5.0649999999999995</v>
      </c>
      <c r="K343" s="4">
        <v>12.615</v>
      </c>
      <c r="L343" s="4">
        <v>6.7409999999999997</v>
      </c>
      <c r="M343" s="4">
        <v>65.364999999999995</v>
      </c>
      <c r="N343" s="4">
        <v>12.657999999999999</v>
      </c>
      <c r="O343" s="4">
        <v>6.8970000000000002</v>
      </c>
      <c r="P343" s="4">
        <v>65.933999999999997</v>
      </c>
      <c r="Q343" s="4">
        <v>10.228999999999999</v>
      </c>
      <c r="R343" s="4">
        <v>0.92500000000000004</v>
      </c>
      <c r="S343" s="4">
        <v>37.491999999999997</v>
      </c>
      <c r="T343" s="4">
        <f t="shared" si="259"/>
        <v>3.9468400872256968</v>
      </c>
      <c r="U343" s="4">
        <f t="shared" si="260"/>
        <v>1.034021804475955</v>
      </c>
      <c r="V343" s="4">
        <f t="shared" si="261"/>
        <v>5.979697772187885</v>
      </c>
      <c r="W343" s="4">
        <f t="shared" si="262"/>
        <v>3.9603837382064642</v>
      </c>
      <c r="X343" s="4">
        <f t="shared" si="263"/>
        <v>1.0588591452071772</v>
      </c>
      <c r="Y343" s="4">
        <f t="shared" si="264"/>
        <v>6.0271572578923509</v>
      </c>
      <c r="Z343" s="4">
        <f t="shared" si="265"/>
        <v>3.1958426773763895</v>
      </c>
      <c r="AA343" s="4">
        <f t="shared" si="266"/>
        <v>0.13170439119898839</v>
      </c>
      <c r="AB343" s="4">
        <f t="shared" si="267"/>
        <v>3.6015730034149178</v>
      </c>
      <c r="AD343" s="4">
        <f t="shared" si="268"/>
        <v>4.9325912781588128</v>
      </c>
      <c r="AE343" s="4">
        <f t="shared" si="269"/>
        <v>19.166505263262255</v>
      </c>
      <c r="AF343" s="4">
        <f t="shared" si="255"/>
        <v>87.41405800278045</v>
      </c>
      <c r="AG343" s="4">
        <f t="shared" si="256"/>
        <v>40.00805382605089</v>
      </c>
    </row>
    <row r="344" spans="1:33" x14ac:dyDescent="0.3">
      <c r="AD344" s="4"/>
    </row>
    <row r="345" spans="1:33" x14ac:dyDescent="0.3">
      <c r="B345" s="7" t="s">
        <v>55</v>
      </c>
      <c r="C345" s="7"/>
      <c r="D345" s="7"/>
      <c r="E345" s="7" t="s">
        <v>44</v>
      </c>
      <c r="F345" s="7"/>
      <c r="G345" s="7"/>
    </row>
    <row r="346" spans="1:33" x14ac:dyDescent="0.3">
      <c r="A346" t="s">
        <v>1</v>
      </c>
      <c r="B346" t="s">
        <v>46</v>
      </c>
      <c r="C346" t="s">
        <v>47</v>
      </c>
      <c r="D346" t="s">
        <v>48</v>
      </c>
      <c r="E346" t="s">
        <v>46</v>
      </c>
      <c r="F346" t="s">
        <v>47</v>
      </c>
      <c r="G346" t="s">
        <v>48</v>
      </c>
    </row>
    <row r="347" spans="1:33" x14ac:dyDescent="0.3">
      <c r="A347">
        <v>7</v>
      </c>
      <c r="B347" s="4">
        <f>AVERAGE(AE328:AE331)</f>
        <v>22.550959261573851</v>
      </c>
      <c r="C347" s="4">
        <f>AVERAGE(AF328:AF331)</f>
        <v>87.909309915188572</v>
      </c>
      <c r="D347" s="4">
        <f>AVERAGE(AG328:AG331)</f>
        <v>43.411674466680772</v>
      </c>
      <c r="E347" s="4">
        <f>_xlfn.CONFIDENCE.T(0.05,_xlfn.STDEV.S(AE328:AE331),4)</f>
        <v>2.1919188442998596</v>
      </c>
      <c r="F347" s="4">
        <f>_xlfn.CONFIDENCE.T(0.05,_xlfn.STDEV.S(AF328:AF331),4)</f>
        <v>3.609055326069762</v>
      </c>
      <c r="G347" s="4">
        <f>_xlfn.CONFIDENCE.T(0.05,_xlfn.STDEV.S(AG328:AG331),4)</f>
        <v>0.75295803145225437</v>
      </c>
    </row>
    <row r="348" spans="1:33" x14ac:dyDescent="0.3">
      <c r="A348">
        <v>8</v>
      </c>
      <c r="B348" s="4">
        <f>AVERAGE(AE332:AE335)</f>
        <v>22.303031004194128</v>
      </c>
      <c r="C348" s="4">
        <f>AVERAGE(AF332:AF335)</f>
        <v>89.159534676286668</v>
      </c>
      <c r="D348" s="4">
        <f>AVERAGE(AG332:AG335)</f>
        <v>43.273808801065741</v>
      </c>
      <c r="E348" s="4">
        <f>_xlfn.CONFIDENCE.T(0.05,_xlfn.STDEV.S(AE332:AE335),3)</f>
        <v>5.0087412599134158</v>
      </c>
      <c r="F348" s="4">
        <f t="shared" ref="F348" si="271">_xlfn.CONFIDENCE.T(0.05,_xlfn.STDEV.S(AF332:AF335),3)</f>
        <v>1.4624654687685614</v>
      </c>
      <c r="G348" s="4">
        <f>_xlfn.CONFIDENCE.T(0.05,_xlfn.STDEV.S(AG332:AG335),3)</f>
        <v>3.2394916877824702</v>
      </c>
    </row>
    <row r="349" spans="1:33" x14ac:dyDescent="0.3">
      <c r="A349">
        <v>9</v>
      </c>
      <c r="B349" s="4">
        <f>AVERAGE(AE336:AE339)</f>
        <v>18.963539089017786</v>
      </c>
      <c r="C349" s="4">
        <f>AVERAGE(AF336:AF339)</f>
        <v>88.642201458885367</v>
      </c>
      <c r="D349" s="4">
        <f>AVERAGE(AG336:AG339)</f>
        <v>40.671343622965857</v>
      </c>
      <c r="E349" s="4">
        <f>_xlfn.CONFIDENCE.T(0.05,_xlfn.STDEV.S(AE336:AE339),4)</f>
        <v>2.9095471164164155</v>
      </c>
      <c r="F349" s="4">
        <f>_xlfn.CONFIDENCE.T(0.05,_xlfn.STDEV.S(AF336:AF339),4)</f>
        <v>1.6444351258467163</v>
      </c>
      <c r="G349" s="4">
        <f>_xlfn.CONFIDENCE.T(0.05,_xlfn.STDEV.S(AG336:AG339),4)</f>
        <v>1.7068409721397084</v>
      </c>
    </row>
    <row r="350" spans="1:33" x14ac:dyDescent="0.3">
      <c r="A350">
        <v>10</v>
      </c>
      <c r="B350" s="4">
        <f>AVERAGE(AE340:AE343)</f>
        <v>20.479019483192051</v>
      </c>
      <c r="C350" s="4">
        <f>AVERAGE(AF340:AF343)</f>
        <v>83.616580502470853</v>
      </c>
      <c r="D350" s="4">
        <f>AVERAGE(AG340:AG343)</f>
        <v>39.625883695103248</v>
      </c>
      <c r="E350" s="4">
        <f>_xlfn.CONFIDENCE.T(0.05,_xlfn.STDEV.S(AE340:AE343),3)</f>
        <v>3.1227876104361236</v>
      </c>
      <c r="F350" s="4">
        <f t="shared" ref="F350" si="272">_xlfn.CONFIDENCE.T(0.05,_xlfn.STDEV.S(AF340:AF343),3)</f>
        <v>8.8604021676689726</v>
      </c>
      <c r="G350" s="4">
        <f>_xlfn.CONFIDENCE.T(0.05,_xlfn.STDEV.S(AG340:AG343),3)</f>
        <v>1.0515737479365785</v>
      </c>
    </row>
    <row r="352" spans="1:33" x14ac:dyDescent="0.3">
      <c r="K352" s="7" t="s">
        <v>49</v>
      </c>
      <c r="L352" s="7"/>
      <c r="M352" s="7"/>
      <c r="N352" s="7" t="s">
        <v>50</v>
      </c>
      <c r="O352" s="7"/>
      <c r="P352" s="7"/>
      <c r="Q352" s="7" t="s">
        <v>51</v>
      </c>
      <c r="R352" s="7"/>
      <c r="S352" s="7"/>
      <c r="T352" s="7" t="s">
        <v>52</v>
      </c>
      <c r="U352" s="7"/>
      <c r="V352" s="7"/>
      <c r="W352" s="7" t="s">
        <v>53</v>
      </c>
      <c r="X352" s="7"/>
      <c r="Y352" s="7"/>
      <c r="Z352" s="7" t="s">
        <v>54</v>
      </c>
      <c r="AA352" s="7"/>
      <c r="AB352" s="7"/>
      <c r="AE352" s="7" t="s">
        <v>34</v>
      </c>
      <c r="AF352" s="7"/>
      <c r="AG352" s="7"/>
    </row>
    <row r="353" spans="1:33" x14ac:dyDescent="0.3">
      <c r="A353" t="s">
        <v>1</v>
      </c>
      <c r="B353" t="s">
        <v>2</v>
      </c>
      <c r="C353" t="s">
        <v>3</v>
      </c>
      <c r="D353" t="s">
        <v>6</v>
      </c>
      <c r="E353" t="s">
        <v>5</v>
      </c>
      <c r="F353" t="s">
        <v>4</v>
      </c>
      <c r="G353" t="s">
        <v>7</v>
      </c>
      <c r="H353" t="s">
        <v>10</v>
      </c>
      <c r="I353" t="s">
        <v>9</v>
      </c>
      <c r="J353" t="s">
        <v>8</v>
      </c>
      <c r="K353" t="s">
        <v>46</v>
      </c>
      <c r="L353" t="s">
        <v>47</v>
      </c>
      <c r="M353" t="s">
        <v>48</v>
      </c>
      <c r="N353" t="s">
        <v>46</v>
      </c>
      <c r="O353" t="s">
        <v>47</v>
      </c>
      <c r="P353" t="s">
        <v>48</v>
      </c>
      <c r="Q353" t="s">
        <v>46</v>
      </c>
      <c r="R353" t="s">
        <v>47</v>
      </c>
      <c r="S353" t="s">
        <v>48</v>
      </c>
      <c r="T353" t="s">
        <v>46</v>
      </c>
      <c r="U353" t="s">
        <v>47</v>
      </c>
      <c r="V353" t="s">
        <v>48</v>
      </c>
      <c r="W353" t="s">
        <v>46</v>
      </c>
      <c r="X353" t="s">
        <v>47</v>
      </c>
      <c r="Y353" t="s">
        <v>48</v>
      </c>
      <c r="Z353" t="s">
        <v>46</v>
      </c>
      <c r="AA353" t="s">
        <v>47</v>
      </c>
      <c r="AB353" t="s">
        <v>48</v>
      </c>
      <c r="AD353" t="s">
        <v>23</v>
      </c>
      <c r="AE353" t="s">
        <v>46</v>
      </c>
      <c r="AF353" t="s">
        <v>47</v>
      </c>
      <c r="AG353" t="s">
        <v>48</v>
      </c>
    </row>
    <row r="354" spans="1:33" x14ac:dyDescent="0.3">
      <c r="A354">
        <v>7</v>
      </c>
      <c r="B354" t="s">
        <v>11</v>
      </c>
      <c r="C354">
        <v>17</v>
      </c>
      <c r="D354">
        <v>19.670000000000002</v>
      </c>
      <c r="E354">
        <v>11.77</v>
      </c>
      <c r="F354">
        <f>D354-E354</f>
        <v>7.9000000000000021</v>
      </c>
      <c r="G354">
        <v>8005</v>
      </c>
      <c r="H354">
        <v>5.08</v>
      </c>
      <c r="I354">
        <v>4.96</v>
      </c>
      <c r="J354" s="4">
        <f>(H354+I354)/2</f>
        <v>5.0199999999999996</v>
      </c>
      <c r="K354" s="4">
        <v>9.5559999999999992</v>
      </c>
      <c r="L354" s="4">
        <v>13.125</v>
      </c>
      <c r="M354" s="4">
        <v>78.515000000000001</v>
      </c>
      <c r="N354" s="4">
        <v>9.5229999999999997</v>
      </c>
      <c r="O354" s="4">
        <v>13.507</v>
      </c>
      <c r="P354" s="4">
        <v>79.403000000000006</v>
      </c>
      <c r="Q354" s="4">
        <v>8.6739999999999995</v>
      </c>
      <c r="R354" s="4">
        <v>2.206</v>
      </c>
      <c r="S354" s="4">
        <v>35.156999999999996</v>
      </c>
      <c r="T354" s="4">
        <f>0.3076*K354^1.0067</f>
        <v>2.984216466043764</v>
      </c>
      <c r="U354" s="4">
        <f>0.1428*L354^1.0375</f>
        <v>2.0642212460307876</v>
      </c>
      <c r="V354" s="4">
        <f>0.1321*M354^0.9121</f>
        <v>7.0678791646170218</v>
      </c>
      <c r="W354" s="4">
        <f>0.3076*N354^1.0067</f>
        <v>2.973842061960172</v>
      </c>
      <c r="X354" s="4">
        <f>0.1428*O354^1.0375</f>
        <v>2.126586566047223</v>
      </c>
      <c r="Y354" s="4">
        <f>0.1321*P354^0.9121</f>
        <v>7.1407538770255945</v>
      </c>
      <c r="Z354" s="4">
        <f>0.3076*Q354^1.0067</f>
        <v>2.7070222103077599</v>
      </c>
      <c r="AA354" s="4">
        <f>0.1428*R354^1.0375</f>
        <v>0.32450315387100742</v>
      </c>
      <c r="AB354" s="4">
        <f>0.1321*S354^0.9121</f>
        <v>3.3964106075410245</v>
      </c>
      <c r="AD354" s="4">
        <f>F354/1000/PI()/0.0007/C354*100/G354*60*60</f>
        <v>9.5032339693857395</v>
      </c>
      <c r="AE354" s="4">
        <f>(1-2*Z354/(T354+W354))*100</f>
        <v>9.1307278173158757</v>
      </c>
      <c r="AF354" s="4">
        <f t="shared" ref="AF354:AF369" si="273">(1-2*AA354/(U354+X354))*100</f>
        <v>84.513575023136042</v>
      </c>
      <c r="AG354" s="4">
        <f t="shared" ref="AG354:AG369" si="274">(1-2*AB354/(V354+Y354))*100</f>
        <v>52.19229608384093</v>
      </c>
    </row>
    <row r="355" spans="1:33" x14ac:dyDescent="0.3">
      <c r="A355">
        <v>7</v>
      </c>
      <c r="B355" t="s">
        <v>12</v>
      </c>
      <c r="C355">
        <v>17.2</v>
      </c>
      <c r="D355">
        <v>19.62</v>
      </c>
      <c r="E355">
        <v>11.7</v>
      </c>
      <c r="F355">
        <f t="shared" ref="F355:F365" si="275">D355-E355</f>
        <v>7.9200000000000017</v>
      </c>
      <c r="G355">
        <v>8005</v>
      </c>
      <c r="H355">
        <v>5.08</v>
      </c>
      <c r="I355">
        <v>4.96</v>
      </c>
      <c r="J355" s="4">
        <f t="shared" ref="J355:J369" si="276">(H355+I355)/2</f>
        <v>5.0199999999999996</v>
      </c>
      <c r="K355" s="4">
        <v>9.5559999999999992</v>
      </c>
      <c r="L355" s="4">
        <v>13.125</v>
      </c>
      <c r="M355" s="4">
        <v>78.515000000000001</v>
      </c>
      <c r="N355" s="4">
        <v>9.5229999999999997</v>
      </c>
      <c r="O355" s="4">
        <v>13.507</v>
      </c>
      <c r="P355" s="4">
        <v>79.403000000000006</v>
      </c>
      <c r="Q355" s="4">
        <v>8.6530000000000005</v>
      </c>
      <c r="R355" s="4">
        <v>1.925</v>
      </c>
      <c r="S355" s="4">
        <v>34.704999999999998</v>
      </c>
      <c r="T355" s="4">
        <f t="shared" ref="T355:T369" si="277">0.3076*K355^1.0067</f>
        <v>2.984216466043764</v>
      </c>
      <c r="U355" s="4">
        <f t="shared" ref="U355:U369" si="278">0.1428*L355^1.0375</f>
        <v>2.0642212460307876</v>
      </c>
      <c r="V355" s="4">
        <f t="shared" ref="V355:V369" si="279">0.1321*M355^0.9121</f>
        <v>7.0678791646170218</v>
      </c>
      <c r="W355" s="4">
        <f t="shared" ref="W355:W369" si="280">0.3076*N355^1.0067</f>
        <v>2.973842061960172</v>
      </c>
      <c r="X355" s="4">
        <f t="shared" ref="X355:X369" si="281">0.1428*O355^1.0375</f>
        <v>2.126586566047223</v>
      </c>
      <c r="Y355" s="4">
        <f t="shared" ref="Y355:Y369" si="282">0.1321*P355^0.9121</f>
        <v>7.1407538770255945</v>
      </c>
      <c r="Z355" s="4">
        <f t="shared" ref="Z355:Z369" si="283">0.3076*Q355^1.0067</f>
        <v>2.7004245760073671</v>
      </c>
      <c r="AA355" s="4">
        <f t="shared" ref="AA355:AA369" si="284">0.1428*R355^1.0375</f>
        <v>0.28172480944044592</v>
      </c>
      <c r="AB355" s="4">
        <f t="shared" ref="AB355:AB369" si="285">0.1321*S355^0.9121</f>
        <v>3.3565599263589849</v>
      </c>
      <c r="AD355" s="4">
        <f t="shared" ref="AD355:AD369" si="286">F355/1000/PI()/0.0007/C355*100/G355*60*60</f>
        <v>9.4165103152641745</v>
      </c>
      <c r="AE355" s="4">
        <f t="shared" ref="AE355:AE369" si="287">(1-2*Z355/(T355+W355))*100</f>
        <v>9.3521970851783145</v>
      </c>
      <c r="AF355" s="4">
        <f t="shared" si="273"/>
        <v>86.555107173919637</v>
      </c>
      <c r="AG355" s="4">
        <f t="shared" si="274"/>
        <v>52.753232256451568</v>
      </c>
    </row>
    <row r="356" spans="1:33" x14ac:dyDescent="0.3">
      <c r="A356">
        <v>7</v>
      </c>
      <c r="B356" t="s">
        <v>13</v>
      </c>
      <c r="C356">
        <v>17.3</v>
      </c>
      <c r="D356">
        <v>19.91</v>
      </c>
      <c r="E356">
        <v>11.72</v>
      </c>
      <c r="F356">
        <f t="shared" si="275"/>
        <v>8.19</v>
      </c>
      <c r="G356">
        <v>8005</v>
      </c>
      <c r="H356">
        <v>5.08</v>
      </c>
      <c r="I356">
        <v>4.96</v>
      </c>
      <c r="J356" s="4">
        <f t="shared" si="276"/>
        <v>5.0199999999999996</v>
      </c>
      <c r="K356" s="4">
        <v>9.5559999999999992</v>
      </c>
      <c r="L356" s="4">
        <v>13.125</v>
      </c>
      <c r="M356" s="4">
        <v>78.515000000000001</v>
      </c>
      <c r="N356" s="4">
        <v>9.5229999999999997</v>
      </c>
      <c r="O356" s="4">
        <v>13.507</v>
      </c>
      <c r="P356" s="4">
        <v>79.403000000000006</v>
      </c>
      <c r="Q356" s="4">
        <v>8.6750000000000007</v>
      </c>
      <c r="R356" s="4">
        <v>1.843</v>
      </c>
      <c r="S356" s="4">
        <v>34.545000000000002</v>
      </c>
      <c r="T356" s="4">
        <f t="shared" si="277"/>
        <v>2.984216466043764</v>
      </c>
      <c r="U356" s="4">
        <f t="shared" si="278"/>
        <v>2.0642212460307876</v>
      </c>
      <c r="V356" s="4">
        <f t="shared" si="279"/>
        <v>7.0678791646170218</v>
      </c>
      <c r="W356" s="4">
        <f t="shared" si="280"/>
        <v>2.973842061960172</v>
      </c>
      <c r="X356" s="4">
        <f t="shared" si="281"/>
        <v>2.126586566047223</v>
      </c>
      <c r="Y356" s="4">
        <f t="shared" si="282"/>
        <v>7.1407538770255945</v>
      </c>
      <c r="Z356" s="4">
        <f t="shared" si="283"/>
        <v>2.7073363860411659</v>
      </c>
      <c r="AA356" s="4">
        <f t="shared" si="284"/>
        <v>0.26928411963891419</v>
      </c>
      <c r="AB356" s="4">
        <f t="shared" si="285"/>
        <v>3.3424425845133605</v>
      </c>
      <c r="AD356" s="4">
        <f t="shared" si="286"/>
        <v>9.68124142502068</v>
      </c>
      <c r="AE356" s="4">
        <f t="shared" si="287"/>
        <v>9.1201815720270965</v>
      </c>
      <c r="AF356" s="4">
        <f t="shared" si="273"/>
        <v>87.148820384326342</v>
      </c>
      <c r="AG356" s="4">
        <f t="shared" si="274"/>
        <v>52.951947246194052</v>
      </c>
    </row>
    <row r="357" spans="1:33" x14ac:dyDescent="0.3">
      <c r="A357">
        <v>7</v>
      </c>
      <c r="B357" t="s">
        <v>14</v>
      </c>
      <c r="C357">
        <v>17.600000000000001</v>
      </c>
      <c r="D357">
        <v>20.100000000000001</v>
      </c>
      <c r="E357">
        <v>12.26</v>
      </c>
      <c r="F357">
        <f t="shared" si="275"/>
        <v>7.8400000000000016</v>
      </c>
      <c r="G357">
        <v>8005</v>
      </c>
      <c r="H357">
        <v>5.08</v>
      </c>
      <c r="I357">
        <v>4.96</v>
      </c>
      <c r="J357" s="4">
        <f t="shared" si="276"/>
        <v>5.0199999999999996</v>
      </c>
      <c r="K357" s="4">
        <v>9.5559999999999992</v>
      </c>
      <c r="L357" s="4">
        <v>13.125</v>
      </c>
      <c r="M357" s="4">
        <v>78.515000000000001</v>
      </c>
      <c r="N357" s="4">
        <v>9.5229999999999997</v>
      </c>
      <c r="O357" s="4">
        <v>13.507</v>
      </c>
      <c r="P357" s="4">
        <v>79.403000000000006</v>
      </c>
      <c r="Q357" s="4">
        <v>8.7159999999999993</v>
      </c>
      <c r="R357" s="4">
        <v>1.9570000000000001</v>
      </c>
      <c r="S357" s="4">
        <v>35.055</v>
      </c>
      <c r="T357" s="4">
        <f t="shared" si="277"/>
        <v>2.984216466043764</v>
      </c>
      <c r="U357" s="4">
        <f t="shared" si="278"/>
        <v>2.0642212460307876</v>
      </c>
      <c r="V357" s="4">
        <f t="shared" si="279"/>
        <v>7.0678791646170218</v>
      </c>
      <c r="W357" s="4">
        <f t="shared" si="280"/>
        <v>2.973842061960172</v>
      </c>
      <c r="X357" s="4">
        <f t="shared" si="281"/>
        <v>2.126586566047223</v>
      </c>
      <c r="Y357" s="4">
        <f t="shared" si="282"/>
        <v>7.1407538770255945</v>
      </c>
      <c r="Z357" s="4">
        <f t="shared" si="283"/>
        <v>2.720217799713216</v>
      </c>
      <c r="AA357" s="4">
        <f t="shared" si="284"/>
        <v>0.28658515414365499</v>
      </c>
      <c r="AB357" s="4">
        <f t="shared" si="285"/>
        <v>3.3874217098141055</v>
      </c>
      <c r="AD357" s="4">
        <f t="shared" si="286"/>
        <v>9.1095441846931191</v>
      </c>
      <c r="AE357" s="4">
        <f t="shared" si="287"/>
        <v>8.6877785128256839</v>
      </c>
      <c r="AF357" s="4">
        <f t="shared" si="273"/>
        <v>86.323154532750962</v>
      </c>
      <c r="AG357" s="4">
        <f t="shared" si="274"/>
        <v>52.318823353572988</v>
      </c>
    </row>
    <row r="358" spans="1:33" x14ac:dyDescent="0.3">
      <c r="A358">
        <v>8</v>
      </c>
      <c r="B358" t="s">
        <v>11</v>
      </c>
      <c r="C358">
        <v>17.3</v>
      </c>
      <c r="D358">
        <v>17.41</v>
      </c>
      <c r="E358">
        <v>11.71</v>
      </c>
      <c r="F358">
        <f t="shared" si="275"/>
        <v>5.6999999999999993</v>
      </c>
      <c r="G358">
        <v>8005</v>
      </c>
      <c r="H358">
        <v>5.08</v>
      </c>
      <c r="I358">
        <v>4.96</v>
      </c>
      <c r="J358" s="4">
        <f t="shared" si="276"/>
        <v>5.0199999999999996</v>
      </c>
      <c r="K358" s="4">
        <v>9.5559999999999992</v>
      </c>
      <c r="L358" s="4">
        <v>13.125</v>
      </c>
      <c r="M358" s="4">
        <v>78.515000000000001</v>
      </c>
      <c r="N358" s="4">
        <v>9.5229999999999997</v>
      </c>
      <c r="O358" s="4">
        <v>13.507</v>
      </c>
      <c r="P358" s="4">
        <v>79.403000000000006</v>
      </c>
      <c r="Q358" s="4">
        <v>8.9809999999999999</v>
      </c>
      <c r="R358" s="4">
        <v>2.048</v>
      </c>
      <c r="S358" s="4">
        <v>36.506999999999998</v>
      </c>
      <c r="T358" s="4">
        <f t="shared" si="277"/>
        <v>2.984216466043764</v>
      </c>
      <c r="U358" s="4">
        <f t="shared" si="278"/>
        <v>2.0642212460307876</v>
      </c>
      <c r="V358" s="4">
        <f t="shared" si="279"/>
        <v>7.0678791646170218</v>
      </c>
      <c r="W358" s="4">
        <f t="shared" si="280"/>
        <v>2.973842061960172</v>
      </c>
      <c r="X358" s="4">
        <f t="shared" si="281"/>
        <v>2.126586566047223</v>
      </c>
      <c r="Y358" s="4">
        <f t="shared" si="282"/>
        <v>7.1407538770255945</v>
      </c>
      <c r="Z358" s="4">
        <f t="shared" si="283"/>
        <v>2.8034854275261445</v>
      </c>
      <c r="AA358" s="4">
        <f t="shared" si="284"/>
        <v>0.30042289922680832</v>
      </c>
      <c r="AB358" s="4">
        <f t="shared" si="285"/>
        <v>3.5151681148094429</v>
      </c>
      <c r="AD358" s="4">
        <f t="shared" si="286"/>
        <v>6.737860332431973</v>
      </c>
      <c r="AE358" s="4">
        <f t="shared" si="287"/>
        <v>5.8926523011056826</v>
      </c>
      <c r="AF358" s="4">
        <f t="shared" si="273"/>
        <v>85.662768960152164</v>
      </c>
      <c r="AG358" s="4">
        <f t="shared" si="274"/>
        <v>50.520671418465099</v>
      </c>
    </row>
    <row r="359" spans="1:33" x14ac:dyDescent="0.3">
      <c r="A359">
        <v>8</v>
      </c>
      <c r="B359" t="s">
        <v>12</v>
      </c>
      <c r="C359">
        <v>17.2</v>
      </c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D359" s="4"/>
      <c r="AE359" s="4"/>
      <c r="AF359" s="4"/>
      <c r="AG359" s="4"/>
    </row>
    <row r="360" spans="1:33" x14ac:dyDescent="0.3">
      <c r="A360">
        <v>8</v>
      </c>
      <c r="B360" t="s">
        <v>13</v>
      </c>
      <c r="C360">
        <v>17.100000000000001</v>
      </c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D360" s="4"/>
      <c r="AE360" s="4"/>
      <c r="AF360" s="4"/>
      <c r="AG360" s="4"/>
    </row>
    <row r="361" spans="1:33" x14ac:dyDescent="0.3">
      <c r="A361">
        <v>8</v>
      </c>
      <c r="B361" t="s">
        <v>14</v>
      </c>
      <c r="C361">
        <v>16.7</v>
      </c>
      <c r="D361">
        <v>18</v>
      </c>
      <c r="E361">
        <v>11.81</v>
      </c>
      <c r="F361">
        <f t="shared" si="275"/>
        <v>6.1899999999999995</v>
      </c>
      <c r="G361">
        <v>8005</v>
      </c>
      <c r="H361">
        <v>5.08</v>
      </c>
      <c r="I361">
        <v>4.96</v>
      </c>
      <c r="J361" s="4">
        <f t="shared" si="276"/>
        <v>5.0199999999999996</v>
      </c>
      <c r="K361" s="4">
        <v>9.5559999999999992</v>
      </c>
      <c r="L361" s="4">
        <v>13.125</v>
      </c>
      <c r="M361" s="4">
        <v>78.515000000000001</v>
      </c>
      <c r="N361" s="4">
        <v>9.5229999999999997</v>
      </c>
      <c r="O361" s="4">
        <v>13.507</v>
      </c>
      <c r="P361" s="4">
        <v>79.403000000000006</v>
      </c>
      <c r="Q361" s="4">
        <v>8.9179999999999993</v>
      </c>
      <c r="R361" s="4">
        <v>2.1920000000000002</v>
      </c>
      <c r="S361" s="4">
        <v>36.78</v>
      </c>
      <c r="T361" s="4">
        <f t="shared" si="277"/>
        <v>2.984216466043764</v>
      </c>
      <c r="U361" s="4">
        <f t="shared" si="278"/>
        <v>2.0642212460307876</v>
      </c>
      <c r="V361" s="4">
        <f t="shared" si="279"/>
        <v>7.0678791646170218</v>
      </c>
      <c r="W361" s="4">
        <f t="shared" si="280"/>
        <v>2.973842061960172</v>
      </c>
      <c r="X361" s="4">
        <f t="shared" si="281"/>
        <v>2.126586566047223</v>
      </c>
      <c r="Y361" s="4">
        <f t="shared" si="282"/>
        <v>7.1407538770255945</v>
      </c>
      <c r="Z361" s="4">
        <f t="shared" si="283"/>
        <v>2.7836882172940025</v>
      </c>
      <c r="AA361" s="4">
        <f t="shared" si="284"/>
        <v>0.32236677748898351</v>
      </c>
      <c r="AB361" s="4">
        <f t="shared" si="285"/>
        <v>3.5391361638515639</v>
      </c>
      <c r="AD361" s="4">
        <f t="shared" si="286"/>
        <v>7.5799690032476432</v>
      </c>
      <c r="AE361" s="4">
        <f t="shared" si="287"/>
        <v>6.5572046931002053</v>
      </c>
      <c r="AF361" s="4">
        <f t="shared" si="273"/>
        <v>84.615530372931218</v>
      </c>
      <c r="AG361" s="4">
        <f t="shared" si="274"/>
        <v>50.183298372488409</v>
      </c>
    </row>
    <row r="362" spans="1:33" x14ac:dyDescent="0.3">
      <c r="A362">
        <v>9</v>
      </c>
      <c r="B362" t="s">
        <v>11</v>
      </c>
      <c r="C362">
        <v>17.5</v>
      </c>
      <c r="D362">
        <v>17.54</v>
      </c>
      <c r="E362">
        <v>11.77</v>
      </c>
      <c r="F362">
        <f t="shared" si="275"/>
        <v>5.77</v>
      </c>
      <c r="G362">
        <v>8005</v>
      </c>
      <c r="H362">
        <v>5.08</v>
      </c>
      <c r="I362">
        <v>4.96</v>
      </c>
      <c r="J362" s="4">
        <f t="shared" si="276"/>
        <v>5.0199999999999996</v>
      </c>
      <c r="K362" s="4">
        <v>9.5559999999999992</v>
      </c>
      <c r="L362" s="4">
        <v>13.125</v>
      </c>
      <c r="M362" s="4">
        <v>78.515000000000001</v>
      </c>
      <c r="N362" s="4">
        <v>9.5229999999999997</v>
      </c>
      <c r="O362" s="4">
        <v>13.507</v>
      </c>
      <c r="P362" s="4">
        <v>79.403000000000006</v>
      </c>
      <c r="Q362" s="4">
        <v>8.7850000000000001</v>
      </c>
      <c r="R362" s="4">
        <v>2.3479999999999999</v>
      </c>
      <c r="S362" s="4">
        <v>37.055</v>
      </c>
      <c r="T362" s="4">
        <f t="shared" si="277"/>
        <v>2.984216466043764</v>
      </c>
      <c r="U362" s="4">
        <f t="shared" si="278"/>
        <v>2.0642212460307876</v>
      </c>
      <c r="V362" s="4">
        <f t="shared" si="279"/>
        <v>7.0678791646170218</v>
      </c>
      <c r="W362" s="4">
        <f t="shared" si="280"/>
        <v>2.973842061960172</v>
      </c>
      <c r="X362" s="4">
        <f t="shared" si="281"/>
        <v>2.126586566047223</v>
      </c>
      <c r="Y362" s="4">
        <f t="shared" si="282"/>
        <v>7.1407538770255945</v>
      </c>
      <c r="Z362" s="4">
        <f t="shared" si="283"/>
        <v>2.7418971919625106</v>
      </c>
      <c r="AA362" s="4">
        <f t="shared" si="284"/>
        <v>0.34620033077796747</v>
      </c>
      <c r="AB362" s="4">
        <f t="shared" si="285"/>
        <v>3.5632639983638343</v>
      </c>
      <c r="AD362" s="4">
        <f t="shared" si="286"/>
        <v>6.742656202944282</v>
      </c>
      <c r="AE362" s="4">
        <f t="shared" si="287"/>
        <v>7.960045069208177</v>
      </c>
      <c r="AF362" s="4">
        <f t="shared" si="273"/>
        <v>83.478109887062374</v>
      </c>
      <c r="AG362" s="4">
        <f t="shared" si="274"/>
        <v>49.843676194316068</v>
      </c>
    </row>
    <row r="363" spans="1:33" x14ac:dyDescent="0.3">
      <c r="A363">
        <v>9</v>
      </c>
      <c r="B363" t="s">
        <v>12</v>
      </c>
      <c r="C363">
        <v>16.899999999999999</v>
      </c>
      <c r="D363">
        <v>17.41</v>
      </c>
      <c r="E363">
        <v>11.8</v>
      </c>
      <c r="F363">
        <f t="shared" si="275"/>
        <v>5.6099999999999994</v>
      </c>
      <c r="G363">
        <v>8005</v>
      </c>
      <c r="H363">
        <v>5.08</v>
      </c>
      <c r="I363">
        <v>4.96</v>
      </c>
      <c r="J363" s="4">
        <f t="shared" si="276"/>
        <v>5.0199999999999996</v>
      </c>
      <c r="K363" s="4">
        <v>9.5559999999999992</v>
      </c>
      <c r="L363" s="4">
        <v>13.125</v>
      </c>
      <c r="M363" s="4">
        <v>78.515000000000001</v>
      </c>
      <c r="N363" s="4">
        <v>9.5229999999999997</v>
      </c>
      <c r="O363" s="4">
        <v>13.507</v>
      </c>
      <c r="P363" s="4">
        <v>79.403000000000006</v>
      </c>
      <c r="Q363" s="4">
        <v>9.0269999999999992</v>
      </c>
      <c r="R363" s="4">
        <v>2.343</v>
      </c>
      <c r="S363" s="4">
        <v>37.622999999999998</v>
      </c>
      <c r="T363" s="4">
        <f t="shared" si="277"/>
        <v>2.984216466043764</v>
      </c>
      <c r="U363" s="4">
        <f t="shared" si="278"/>
        <v>2.0642212460307876</v>
      </c>
      <c r="V363" s="4">
        <f t="shared" si="279"/>
        <v>7.0678791646170218</v>
      </c>
      <c r="W363" s="4">
        <f t="shared" si="280"/>
        <v>2.973842061960172</v>
      </c>
      <c r="X363" s="4">
        <f t="shared" si="281"/>
        <v>2.126586566047223</v>
      </c>
      <c r="Y363" s="4">
        <f t="shared" si="282"/>
        <v>7.1407538770255945</v>
      </c>
      <c r="Z363" s="4">
        <f t="shared" si="283"/>
        <v>2.8179411215124679</v>
      </c>
      <c r="AA363" s="4">
        <f t="shared" si="284"/>
        <v>0.34543549156999115</v>
      </c>
      <c r="AB363" s="4">
        <f t="shared" si="285"/>
        <v>3.6130492732822481</v>
      </c>
      <c r="AD363" s="4">
        <f t="shared" si="286"/>
        <v>6.7884310063689455</v>
      </c>
      <c r="AE363" s="4">
        <f t="shared" si="287"/>
        <v>5.4074038290277677</v>
      </c>
      <c r="AF363" s="4">
        <f t="shared" si="273"/>
        <v>83.514610687971057</v>
      </c>
      <c r="AG363" s="4">
        <f t="shared" si="274"/>
        <v>49.142901182779021</v>
      </c>
    </row>
    <row r="364" spans="1:33" x14ac:dyDescent="0.3">
      <c r="A364">
        <v>9</v>
      </c>
      <c r="B364" t="s">
        <v>13</v>
      </c>
      <c r="C364">
        <v>17.2</v>
      </c>
      <c r="D364">
        <v>17.02</v>
      </c>
      <c r="E364">
        <v>11.79</v>
      </c>
      <c r="F364">
        <f t="shared" si="275"/>
        <v>5.23</v>
      </c>
      <c r="G364">
        <v>8005</v>
      </c>
      <c r="H364">
        <v>5.08</v>
      </c>
      <c r="I364">
        <v>4.96</v>
      </c>
      <c r="J364" s="4">
        <f t="shared" si="276"/>
        <v>5.0199999999999996</v>
      </c>
      <c r="K364" s="4">
        <v>9.5559999999999992</v>
      </c>
      <c r="L364" s="4">
        <v>13.125</v>
      </c>
      <c r="M364" s="4">
        <v>78.515000000000001</v>
      </c>
      <c r="N364" s="4">
        <v>9.5229999999999997</v>
      </c>
      <c r="O364" s="4">
        <v>13.507</v>
      </c>
      <c r="P364" s="4">
        <v>79.403000000000006</v>
      </c>
      <c r="Q364" s="4">
        <v>9.0920000000000005</v>
      </c>
      <c r="R364" s="4">
        <v>2.5499999999999998</v>
      </c>
      <c r="S364" s="4">
        <v>38.869</v>
      </c>
      <c r="T364" s="4">
        <f t="shared" si="277"/>
        <v>2.984216466043764</v>
      </c>
      <c r="U364" s="4">
        <f t="shared" si="278"/>
        <v>2.0642212460307876</v>
      </c>
      <c r="V364" s="4">
        <f t="shared" si="279"/>
        <v>7.0678791646170218</v>
      </c>
      <c r="W364" s="4">
        <f t="shared" si="280"/>
        <v>2.973842061960172</v>
      </c>
      <c r="X364" s="4">
        <f t="shared" si="281"/>
        <v>2.126586566047223</v>
      </c>
      <c r="Y364" s="4">
        <f t="shared" si="282"/>
        <v>7.1407538770255945</v>
      </c>
      <c r="Z364" s="4">
        <f t="shared" si="283"/>
        <v>2.8383684864888536</v>
      </c>
      <c r="AA364" s="4">
        <f t="shared" si="284"/>
        <v>0.37714959409067028</v>
      </c>
      <c r="AB364" s="4">
        <f t="shared" si="285"/>
        <v>3.7220315411705442</v>
      </c>
      <c r="AD364" s="4">
        <f t="shared" si="286"/>
        <v>6.2182258773777308</v>
      </c>
      <c r="AE364" s="4">
        <f t="shared" si="287"/>
        <v>4.7216984140717511</v>
      </c>
      <c r="AF364" s="4">
        <f t="shared" si="273"/>
        <v>82.00110284209569</v>
      </c>
      <c r="AG364" s="4">
        <f t="shared" si="274"/>
        <v>47.608872292471403</v>
      </c>
    </row>
    <row r="365" spans="1:33" x14ac:dyDescent="0.3">
      <c r="A365">
        <v>9</v>
      </c>
      <c r="B365" t="s">
        <v>14</v>
      </c>
      <c r="C365">
        <v>17.2</v>
      </c>
      <c r="D365">
        <v>17.45</v>
      </c>
      <c r="E365">
        <v>11.72</v>
      </c>
      <c r="F365">
        <f t="shared" si="275"/>
        <v>5.7299999999999986</v>
      </c>
      <c r="G365">
        <v>8005</v>
      </c>
      <c r="H365">
        <v>5.08</v>
      </c>
      <c r="I365">
        <v>4.96</v>
      </c>
      <c r="J365" s="4">
        <f t="shared" si="276"/>
        <v>5.0199999999999996</v>
      </c>
      <c r="K365" s="4">
        <v>9.5559999999999992</v>
      </c>
      <c r="L365" s="4">
        <v>13.125</v>
      </c>
      <c r="M365" s="4">
        <v>78.515000000000001</v>
      </c>
      <c r="N365" s="4">
        <v>9.5229999999999997</v>
      </c>
      <c r="O365" s="4">
        <v>13.507</v>
      </c>
      <c r="P365" s="4">
        <v>79.403000000000006</v>
      </c>
      <c r="Q365" s="4">
        <v>9.0069999999999997</v>
      </c>
      <c r="R365" s="4">
        <v>2.298</v>
      </c>
      <c r="S365" s="4">
        <v>37.365000000000002</v>
      </c>
      <c r="T365" s="4">
        <f t="shared" si="277"/>
        <v>2.984216466043764</v>
      </c>
      <c r="U365" s="4">
        <f t="shared" si="278"/>
        <v>2.0642212460307876</v>
      </c>
      <c r="V365" s="4">
        <f t="shared" si="279"/>
        <v>7.0678791646170218</v>
      </c>
      <c r="W365" s="4">
        <f t="shared" si="280"/>
        <v>2.973842061960172</v>
      </c>
      <c r="X365" s="4">
        <f t="shared" si="281"/>
        <v>2.126586566047223</v>
      </c>
      <c r="Y365" s="4">
        <f t="shared" si="282"/>
        <v>7.1407538770255945</v>
      </c>
      <c r="Z365" s="4">
        <f t="shared" si="283"/>
        <v>2.8116559763785998</v>
      </c>
      <c r="AA365" s="4">
        <f t="shared" si="284"/>
        <v>0.3385547081219476</v>
      </c>
      <c r="AB365" s="4">
        <f t="shared" si="285"/>
        <v>3.5904437887003691</v>
      </c>
      <c r="AD365" s="4">
        <f t="shared" si="286"/>
        <v>6.8127025386949116</v>
      </c>
      <c r="AE365" s="4">
        <f t="shared" si="287"/>
        <v>5.6183834662477334</v>
      </c>
      <c r="AF365" s="4">
        <f t="shared" si="273"/>
        <v>83.84298572956628</v>
      </c>
      <c r="AG365" s="4">
        <f t="shared" si="274"/>
        <v>49.461094840333928</v>
      </c>
    </row>
    <row r="366" spans="1:33" x14ac:dyDescent="0.3">
      <c r="A366">
        <v>10</v>
      </c>
      <c r="B366" t="s">
        <v>11</v>
      </c>
      <c r="C366">
        <v>16.7</v>
      </c>
      <c r="D366">
        <v>17.36</v>
      </c>
      <c r="E366">
        <v>11.72</v>
      </c>
      <c r="F366">
        <f>D366-E366</f>
        <v>5.6399999999999988</v>
      </c>
      <c r="G366">
        <v>8005</v>
      </c>
      <c r="H366">
        <v>5.08</v>
      </c>
      <c r="I366">
        <v>4.96</v>
      </c>
      <c r="J366" s="4">
        <f t="shared" si="276"/>
        <v>5.0199999999999996</v>
      </c>
      <c r="K366" s="4">
        <v>9.5559999999999992</v>
      </c>
      <c r="L366" s="4">
        <v>13.125</v>
      </c>
      <c r="M366" s="4">
        <v>78.515000000000001</v>
      </c>
      <c r="N366" s="4">
        <v>9.5229999999999997</v>
      </c>
      <c r="O366" s="4">
        <v>13.507</v>
      </c>
      <c r="P366" s="4">
        <v>79.403000000000006</v>
      </c>
      <c r="Q366" s="4">
        <v>8.6289999999999996</v>
      </c>
      <c r="R366" s="4">
        <v>3.395</v>
      </c>
      <c r="S366" s="4">
        <v>40.042999999999999</v>
      </c>
      <c r="T366" s="4">
        <f t="shared" si="277"/>
        <v>2.984216466043764</v>
      </c>
      <c r="U366" s="4">
        <f t="shared" si="278"/>
        <v>2.0642212460307876</v>
      </c>
      <c r="V366" s="4">
        <f t="shared" si="279"/>
        <v>7.0678791646170218</v>
      </c>
      <c r="W366" s="4">
        <f t="shared" si="280"/>
        <v>2.973842061960172</v>
      </c>
      <c r="X366" s="4">
        <f t="shared" si="281"/>
        <v>2.126586566047223</v>
      </c>
      <c r="Y366" s="4">
        <f t="shared" si="282"/>
        <v>7.1407538770255945</v>
      </c>
      <c r="Z366" s="4">
        <f t="shared" si="283"/>
        <v>2.6928845538976818</v>
      </c>
      <c r="AA366" s="4">
        <f t="shared" si="284"/>
        <v>0.50754491118892586</v>
      </c>
      <c r="AB366" s="4">
        <f t="shared" si="285"/>
        <v>3.8244354572052401</v>
      </c>
      <c r="AD366" s="4">
        <f t="shared" si="286"/>
        <v>6.9064661031206276</v>
      </c>
      <c r="AE366" s="4">
        <f t="shared" si="287"/>
        <v>9.6053004098350154</v>
      </c>
      <c r="AF366" s="4">
        <f t="shared" si="273"/>
        <v>75.778182443672605</v>
      </c>
      <c r="AG366" s="4">
        <f t="shared" si="274"/>
        <v>46.167439950112069</v>
      </c>
    </row>
    <row r="367" spans="1:33" x14ac:dyDescent="0.3">
      <c r="A367">
        <v>10</v>
      </c>
      <c r="B367" t="s">
        <v>12</v>
      </c>
      <c r="C367">
        <v>17.2</v>
      </c>
      <c r="D367">
        <v>16.82</v>
      </c>
      <c r="E367">
        <v>11.72</v>
      </c>
      <c r="F367">
        <f t="shared" ref="F367:F369" si="288">D367-E367</f>
        <v>5.0999999999999996</v>
      </c>
      <c r="G367">
        <v>8005</v>
      </c>
      <c r="H367">
        <v>5.08</v>
      </c>
      <c r="I367">
        <v>4.96</v>
      </c>
      <c r="J367" s="4">
        <f t="shared" si="276"/>
        <v>5.0199999999999996</v>
      </c>
      <c r="K367" s="4">
        <v>9.5559999999999992</v>
      </c>
      <c r="L367" s="4">
        <v>13.125</v>
      </c>
      <c r="M367" s="4">
        <v>78.515000000000001</v>
      </c>
      <c r="N367" s="4">
        <v>9.5229999999999997</v>
      </c>
      <c r="O367" s="4">
        <v>13.507</v>
      </c>
      <c r="P367" s="4">
        <v>79.403000000000006</v>
      </c>
      <c r="Q367" s="4">
        <v>8.6340000000000003</v>
      </c>
      <c r="R367" s="4">
        <v>3.1989999999999998</v>
      </c>
      <c r="S367" s="4">
        <v>39.683999999999997</v>
      </c>
      <c r="T367" s="4">
        <f t="shared" si="277"/>
        <v>2.984216466043764</v>
      </c>
      <c r="U367" s="4">
        <f t="shared" si="278"/>
        <v>2.0642212460307876</v>
      </c>
      <c r="V367" s="4">
        <f t="shared" si="279"/>
        <v>7.0678791646170218</v>
      </c>
      <c r="W367" s="4">
        <f t="shared" si="280"/>
        <v>2.973842061960172</v>
      </c>
      <c r="X367" s="4">
        <f t="shared" si="281"/>
        <v>2.126586566047223</v>
      </c>
      <c r="Y367" s="4">
        <f t="shared" si="282"/>
        <v>7.1407538770255945</v>
      </c>
      <c r="Z367" s="4">
        <f t="shared" si="283"/>
        <v>2.6944553802632281</v>
      </c>
      <c r="AA367" s="4">
        <f t="shared" si="284"/>
        <v>0.47717807575741739</v>
      </c>
      <c r="AB367" s="4">
        <f t="shared" si="285"/>
        <v>3.793149511863191</v>
      </c>
      <c r="AD367" s="4">
        <f t="shared" si="286"/>
        <v>6.0636619454352614</v>
      </c>
      <c r="AE367" s="4">
        <f t="shared" si="287"/>
        <v>9.5525709390464009</v>
      </c>
      <c r="AF367" s="4">
        <f t="shared" si="273"/>
        <v>77.22739399396086</v>
      </c>
      <c r="AG367" s="4">
        <f t="shared" si="274"/>
        <v>46.607819334256284</v>
      </c>
    </row>
    <row r="368" spans="1:33" x14ac:dyDescent="0.3">
      <c r="A368">
        <v>10</v>
      </c>
      <c r="B368" t="s">
        <v>13</v>
      </c>
      <c r="C368">
        <v>16.899999999999999</v>
      </c>
      <c r="D368">
        <v>16.16</v>
      </c>
      <c r="E368">
        <v>11.8</v>
      </c>
      <c r="F368">
        <f t="shared" si="288"/>
        <v>4.3599999999999994</v>
      </c>
      <c r="G368">
        <v>8005</v>
      </c>
      <c r="H368">
        <v>5.08</v>
      </c>
      <c r="I368">
        <v>4.96</v>
      </c>
      <c r="J368" s="4">
        <f t="shared" si="276"/>
        <v>5.0199999999999996</v>
      </c>
      <c r="K368" s="4">
        <v>9.5559999999999992</v>
      </c>
      <c r="L368" s="4">
        <v>13.125</v>
      </c>
      <c r="M368" s="4">
        <v>78.515000000000001</v>
      </c>
      <c r="N368" s="4">
        <v>9.5229999999999997</v>
      </c>
      <c r="O368" s="4">
        <v>13.507</v>
      </c>
      <c r="P368" s="4">
        <v>79.403000000000006</v>
      </c>
      <c r="Q368" s="4">
        <v>8.7609999999999992</v>
      </c>
      <c r="R368" s="4">
        <v>2.9750000000000001</v>
      </c>
      <c r="S368" s="4">
        <v>38.927</v>
      </c>
      <c r="T368" s="4">
        <f t="shared" si="277"/>
        <v>2.984216466043764</v>
      </c>
      <c r="U368" s="4">
        <f t="shared" si="278"/>
        <v>2.0642212460307876</v>
      </c>
      <c r="V368" s="4">
        <f t="shared" si="279"/>
        <v>7.0678791646170218</v>
      </c>
      <c r="W368" s="4">
        <f t="shared" si="280"/>
        <v>2.973842061960172</v>
      </c>
      <c r="X368" s="4">
        <f t="shared" si="281"/>
        <v>2.126586566047223</v>
      </c>
      <c r="Y368" s="4">
        <f t="shared" si="282"/>
        <v>7.1407538770255945</v>
      </c>
      <c r="Z368" s="4">
        <f t="shared" si="283"/>
        <v>2.7343564039327437</v>
      </c>
      <c r="AA368" s="4">
        <f t="shared" si="284"/>
        <v>0.44255875724418225</v>
      </c>
      <c r="AB368" s="4">
        <f t="shared" si="285"/>
        <v>3.7270969985263567</v>
      </c>
      <c r="AD368" s="4">
        <f t="shared" si="286"/>
        <v>5.2758572527216758</v>
      </c>
      <c r="AE368" s="4">
        <f t="shared" si="287"/>
        <v>8.2131741042562147</v>
      </c>
      <c r="AF368" s="4">
        <f t="shared" si="273"/>
        <v>78.879548903735596</v>
      </c>
      <c r="AG368" s="4">
        <f t="shared" si="274"/>
        <v>47.537571170949491</v>
      </c>
    </row>
    <row r="369" spans="1:33" x14ac:dyDescent="0.3">
      <c r="A369">
        <v>10</v>
      </c>
      <c r="B369" t="s">
        <v>14</v>
      </c>
      <c r="C369">
        <v>17.100000000000001</v>
      </c>
      <c r="D369">
        <v>16.559999999999999</v>
      </c>
      <c r="E369">
        <v>11.7</v>
      </c>
      <c r="F369">
        <f t="shared" si="288"/>
        <v>4.8599999999999994</v>
      </c>
      <c r="G369">
        <v>8005</v>
      </c>
      <c r="H369">
        <v>5.08</v>
      </c>
      <c r="I369">
        <v>4.96</v>
      </c>
      <c r="J369" s="4">
        <f t="shared" si="276"/>
        <v>5.0199999999999996</v>
      </c>
      <c r="K369" s="4">
        <v>9.5559999999999992</v>
      </c>
      <c r="L369" s="4">
        <v>13.125</v>
      </c>
      <c r="M369" s="4">
        <v>78.515000000000001</v>
      </c>
      <c r="N369" s="4">
        <v>9.5229999999999997</v>
      </c>
      <c r="O369" s="4">
        <v>13.507</v>
      </c>
      <c r="P369" s="4">
        <v>79.403000000000006</v>
      </c>
      <c r="Q369" s="4">
        <v>8.7110000000000003</v>
      </c>
      <c r="R369" s="4">
        <v>2.722</v>
      </c>
      <c r="S369" s="4">
        <v>38.167000000000002</v>
      </c>
      <c r="T369" s="4">
        <f t="shared" si="277"/>
        <v>2.984216466043764</v>
      </c>
      <c r="U369" s="4">
        <f t="shared" si="278"/>
        <v>2.0642212460307876</v>
      </c>
      <c r="V369" s="4">
        <f t="shared" si="279"/>
        <v>7.0678791646170218</v>
      </c>
      <c r="W369" s="4">
        <f t="shared" si="280"/>
        <v>2.973842061960172</v>
      </c>
      <c r="X369" s="4">
        <f t="shared" si="281"/>
        <v>2.126586566047223</v>
      </c>
      <c r="Y369" s="4">
        <f t="shared" si="282"/>
        <v>7.1407538770255945</v>
      </c>
      <c r="Z369" s="4">
        <f t="shared" si="283"/>
        <v>2.7186468738324452</v>
      </c>
      <c r="AA369" s="4">
        <f t="shared" si="284"/>
        <v>0.40357535070673184</v>
      </c>
      <c r="AB369" s="4">
        <f t="shared" si="285"/>
        <v>3.6606690308012402</v>
      </c>
      <c r="AD369" s="4">
        <f t="shared" si="286"/>
        <v>5.812104452962096</v>
      </c>
      <c r="AE369" s="4">
        <f t="shared" si="287"/>
        <v>8.7405113241395433</v>
      </c>
      <c r="AF369" s="4">
        <f t="shared" si="273"/>
        <v>80.739973351027089</v>
      </c>
      <c r="AG369" s="4">
        <f t="shared" si="274"/>
        <v>48.472607884621091</v>
      </c>
    </row>
    <row r="371" spans="1:33" x14ac:dyDescent="0.3">
      <c r="B371" s="7" t="s">
        <v>55</v>
      </c>
      <c r="C371" s="7"/>
      <c r="D371" s="7"/>
      <c r="E371" s="7" t="s">
        <v>44</v>
      </c>
      <c r="F371" s="7"/>
      <c r="G371" s="7"/>
    </row>
    <row r="372" spans="1:33" x14ac:dyDescent="0.3">
      <c r="A372" t="s">
        <v>1</v>
      </c>
      <c r="B372" t="s">
        <v>46</v>
      </c>
      <c r="C372" t="s">
        <v>47</v>
      </c>
      <c r="D372" t="s">
        <v>48</v>
      </c>
      <c r="E372" t="s">
        <v>46</v>
      </c>
      <c r="F372" t="s">
        <v>47</v>
      </c>
      <c r="G372" t="s">
        <v>48</v>
      </c>
    </row>
    <row r="373" spans="1:33" x14ac:dyDescent="0.3">
      <c r="A373">
        <v>7</v>
      </c>
      <c r="B373" s="4">
        <f>AVERAGE(AE354:AE357)</f>
        <v>9.0727212468367426</v>
      </c>
      <c r="C373" s="4">
        <f>AVERAGE(AF354:AF357)</f>
        <v>86.135164278533253</v>
      </c>
      <c r="D373" s="4">
        <f>AVERAGE(AG354:AG357)</f>
        <v>52.554074735014886</v>
      </c>
      <c r="E373" s="4">
        <f>_xlfn.CONFIDENCE.T(0.05,_xlfn.STDEV.S(AE354:AE357),4)</f>
        <v>0.44241049609890171</v>
      </c>
      <c r="F373" s="4">
        <f>_xlfn.CONFIDENCE.T(0.05,_xlfn.STDEV.S(AF354:AF357),4)</f>
        <v>1.8069885060737434</v>
      </c>
      <c r="G373" s="4">
        <f>_xlfn.CONFIDENCE.T(0.05,_xlfn.STDEV.S(AG354:AG357),4)</f>
        <v>0.56943653999418797</v>
      </c>
    </row>
    <row r="374" spans="1:33" x14ac:dyDescent="0.3">
      <c r="A374">
        <v>8</v>
      </c>
      <c r="B374" s="4">
        <f>AVERAGE(AE358:AE361)</f>
        <v>6.2249284971029439</v>
      </c>
      <c r="C374" s="4">
        <f>AVERAGE(AF358:AF361)</f>
        <v>85.139149666541698</v>
      </c>
      <c r="D374" s="4">
        <f>AVERAGE(AG358:AG361)</f>
        <v>50.351984895476754</v>
      </c>
      <c r="E374" s="4">
        <f>_xlfn.CONFIDENCE.T(0.05,_xlfn.STDEV.S(AE358:AE361),2)</f>
        <v>4.2219693752985172</v>
      </c>
      <c r="F374" s="4">
        <f t="shared" ref="F374:G374" si="289">_xlfn.CONFIDENCE.T(0.05,_xlfn.STDEV.S(AF358:AF361),2)</f>
        <v>6.6532139484258446</v>
      </c>
      <c r="G374" s="4">
        <f t="shared" si="289"/>
        <v>2.1433654973233551</v>
      </c>
    </row>
    <row r="375" spans="1:33" x14ac:dyDescent="0.3">
      <c r="A375">
        <v>9</v>
      </c>
      <c r="B375" s="4">
        <f>AVERAGE(AE362:AE365)</f>
        <v>5.9268826946388575</v>
      </c>
      <c r="C375" s="4">
        <f>AVERAGE(AF362:AF365)</f>
        <v>83.209202286673857</v>
      </c>
      <c r="D375" s="4">
        <f>AVERAGE(AG362:AG365)</f>
        <v>49.014136127475112</v>
      </c>
      <c r="E375" s="4">
        <f>_xlfn.CONFIDENCE.T(0.05,_xlfn.STDEV.S(AE362:AE365),4)</f>
        <v>2.2411684642580774</v>
      </c>
      <c r="F375" s="4">
        <f>_xlfn.CONFIDENCE.T(0.05,_xlfn.STDEV.S(AF362:AF365),4)</f>
        <v>1.3078948685114815</v>
      </c>
      <c r="G375" s="4">
        <f>_xlfn.CONFIDENCE.T(0.05,_xlfn.STDEV.S(AG362:AG365),4)</f>
        <v>1.558872441460307</v>
      </c>
    </row>
    <row r="376" spans="1:33" x14ac:dyDescent="0.3">
      <c r="A376">
        <v>10</v>
      </c>
      <c r="B376" s="4">
        <f>AVERAGE(AE366:AE369)</f>
        <v>9.0278891943192932</v>
      </c>
      <c r="C376" s="4">
        <f>AVERAGE(AF366:AF369)</f>
        <v>78.156274673099034</v>
      </c>
      <c r="D376" s="4">
        <f>AVERAGE(AG366:AG369)</f>
        <v>47.196359584984734</v>
      </c>
      <c r="E376" s="4">
        <f>_xlfn.CONFIDENCE.T(0.05,_xlfn.STDEV.S(AE366:AE369),4)</f>
        <v>1.0694161492986796</v>
      </c>
      <c r="F376" s="4">
        <f>_xlfn.CONFIDENCE.T(0.05,_xlfn.STDEV.S(AF366:AF369),4)</f>
        <v>3.4024858970410161</v>
      </c>
      <c r="G376" s="4">
        <f>_xlfn.CONFIDENCE.T(0.05,_xlfn.STDEV.S(AG366:AG369),4)</f>
        <v>1.6305936645162771</v>
      </c>
    </row>
    <row r="378" spans="1:33" x14ac:dyDescent="0.3">
      <c r="K378" s="7" t="s">
        <v>49</v>
      </c>
      <c r="L378" s="7"/>
      <c r="M378" s="7"/>
      <c r="N378" s="7" t="s">
        <v>50</v>
      </c>
      <c r="O378" s="7"/>
      <c r="P378" s="7"/>
      <c r="Q378" s="7" t="s">
        <v>51</v>
      </c>
      <c r="R378" s="7"/>
      <c r="S378" s="7"/>
      <c r="T378" s="7" t="s">
        <v>52</v>
      </c>
      <c r="U378" s="7"/>
      <c r="V378" s="7"/>
      <c r="W378" s="7" t="s">
        <v>53</v>
      </c>
      <c r="X378" s="7"/>
      <c r="Y378" s="7"/>
      <c r="Z378" s="7" t="s">
        <v>54</v>
      </c>
      <c r="AA378" s="7"/>
      <c r="AB378" s="7"/>
      <c r="AE378" s="7" t="s">
        <v>34</v>
      </c>
      <c r="AF378" s="7"/>
      <c r="AG378" s="7"/>
    </row>
    <row r="379" spans="1:33" x14ac:dyDescent="0.3">
      <c r="A379" t="s">
        <v>1</v>
      </c>
      <c r="B379" t="s">
        <v>2</v>
      </c>
      <c r="C379" t="s">
        <v>3</v>
      </c>
      <c r="D379" t="s">
        <v>6</v>
      </c>
      <c r="E379" t="s">
        <v>5</v>
      </c>
      <c r="F379" t="s">
        <v>4</v>
      </c>
      <c r="G379" t="s">
        <v>7</v>
      </c>
      <c r="H379" t="s">
        <v>10</v>
      </c>
      <c r="I379" t="s">
        <v>9</v>
      </c>
      <c r="J379" t="s">
        <v>8</v>
      </c>
      <c r="K379" t="s">
        <v>46</v>
      </c>
      <c r="L379" t="s">
        <v>47</v>
      </c>
      <c r="M379" t="s">
        <v>48</v>
      </c>
      <c r="N379" t="s">
        <v>46</v>
      </c>
      <c r="O379" t="s">
        <v>47</v>
      </c>
      <c r="P379" t="s">
        <v>48</v>
      </c>
      <c r="Q379" t="s">
        <v>46</v>
      </c>
      <c r="R379" t="s">
        <v>47</v>
      </c>
      <c r="S379" t="s">
        <v>48</v>
      </c>
      <c r="T379" t="s">
        <v>46</v>
      </c>
      <c r="U379" t="s">
        <v>47</v>
      </c>
      <c r="V379" t="s">
        <v>48</v>
      </c>
      <c r="W379" t="s">
        <v>46</v>
      </c>
      <c r="X379" t="s">
        <v>47</v>
      </c>
      <c r="Y379" t="s">
        <v>48</v>
      </c>
      <c r="Z379" t="s">
        <v>46</v>
      </c>
      <c r="AA379" t="s">
        <v>47</v>
      </c>
      <c r="AB379" t="s">
        <v>48</v>
      </c>
      <c r="AD379" t="s">
        <v>23</v>
      </c>
      <c r="AE379" t="s">
        <v>46</v>
      </c>
      <c r="AF379" t="s">
        <v>47</v>
      </c>
      <c r="AG379" t="s">
        <v>48</v>
      </c>
    </row>
    <row r="380" spans="1:33" x14ac:dyDescent="0.3">
      <c r="A380">
        <v>7</v>
      </c>
      <c r="B380" t="s">
        <v>11</v>
      </c>
      <c r="C380">
        <v>17</v>
      </c>
      <c r="D380">
        <v>23.2</v>
      </c>
      <c r="E380">
        <v>11.8</v>
      </c>
      <c r="F380">
        <f>D380-E380</f>
        <v>11.399999999999999</v>
      </c>
      <c r="G380">
        <v>11559</v>
      </c>
      <c r="H380">
        <v>5.0999999999999996</v>
      </c>
      <c r="I380">
        <v>4.9800000000000004</v>
      </c>
      <c r="J380" s="4">
        <f>(H380+I380)/2</f>
        <v>5.04</v>
      </c>
      <c r="K380" s="4">
        <v>6.2119999999999997</v>
      </c>
      <c r="L380" s="4">
        <v>19.678000000000001</v>
      </c>
      <c r="M380" s="4">
        <v>89.99</v>
      </c>
      <c r="N380" s="4">
        <v>6.2149999999999999</v>
      </c>
      <c r="O380" s="4">
        <v>20.332999999999998</v>
      </c>
      <c r="P380" s="4">
        <v>92.036000000000001</v>
      </c>
      <c r="Q380" s="4">
        <v>5.976</v>
      </c>
      <c r="R380" s="4">
        <v>2.9289999999999998</v>
      </c>
      <c r="S380" s="4">
        <v>27.949000000000002</v>
      </c>
      <c r="T380" s="4">
        <f>0.3076*K380^1.0067</f>
        <v>1.9343382907668569</v>
      </c>
      <c r="U380" s="4">
        <f>0.1428*L380^1.0375</f>
        <v>3.1421972886036871</v>
      </c>
      <c r="V380" s="4">
        <f>2*U380+T380</f>
        <v>8.2187328679742304</v>
      </c>
      <c r="W380" s="4">
        <f>0.3076*N380^1.0067</f>
        <v>1.9352787132590759</v>
      </c>
      <c r="X380" s="4">
        <f>0.1428*O380^1.0375</f>
        <v>3.250777333150924</v>
      </c>
      <c r="Y380" s="4">
        <f>2*X380+W380</f>
        <v>8.4368333795609232</v>
      </c>
      <c r="Z380" s="4">
        <f>0.3076*Q380^1.0067</f>
        <v>1.8603680438348851</v>
      </c>
      <c r="AA380" s="4">
        <f>0.1428*R380^1.0375</f>
        <v>0.43546129077986784</v>
      </c>
      <c r="AB380" s="4">
        <f>0.1321*S380^0.9121</f>
        <v>2.755075443511994</v>
      </c>
      <c r="AD380" s="4">
        <f>F380/1000/PI()/0.0007/C380*100/G380*60*60</f>
        <v>9.4970834534571029</v>
      </c>
      <c r="AE380" s="4">
        <f>(1-2*Z380/(T380+W380))*100</f>
        <v>3.8474328648356537</v>
      </c>
      <c r="AF380" s="4">
        <f t="shared" ref="AF380:AF395" si="290">(1-2*AA380/(U380+X380))*100</f>
        <v>86.376880355569071</v>
      </c>
      <c r="AG380" s="4">
        <f t="shared" ref="AG380:AG395" si="291">(1-2*AB380/(V380+Y380))*100</f>
        <v>66.917060608255014</v>
      </c>
    </row>
    <row r="381" spans="1:33" x14ac:dyDescent="0.3">
      <c r="A381">
        <v>7</v>
      </c>
      <c r="B381" t="s">
        <v>12</v>
      </c>
      <c r="C381">
        <v>17.2</v>
      </c>
      <c r="D381">
        <v>22.89</v>
      </c>
      <c r="E381">
        <v>11.75</v>
      </c>
      <c r="F381">
        <f t="shared" ref="F381:F391" si="292">D381-E381</f>
        <v>11.14</v>
      </c>
      <c r="G381">
        <v>11559</v>
      </c>
      <c r="H381">
        <v>5.0999999999999996</v>
      </c>
      <c r="I381">
        <v>4.9800000000000004</v>
      </c>
      <c r="J381" s="4">
        <f t="shared" ref="J381:J395" si="293">(H381+I381)/2</f>
        <v>5.04</v>
      </c>
      <c r="K381" s="4">
        <v>6.2119999999999997</v>
      </c>
      <c r="L381" s="4">
        <v>19.678000000000001</v>
      </c>
      <c r="M381" s="4">
        <v>89.99</v>
      </c>
      <c r="N381" s="4">
        <v>6.2149999999999999</v>
      </c>
      <c r="O381" s="4">
        <v>20.332999999999998</v>
      </c>
      <c r="P381" s="4">
        <v>92.036000000000001</v>
      </c>
      <c r="Q381" s="4">
        <v>5.9340000000000002</v>
      </c>
      <c r="R381" s="4">
        <v>2.7679999999999998</v>
      </c>
      <c r="S381" s="4">
        <v>27.38</v>
      </c>
      <c r="T381" s="4">
        <f t="shared" ref="T381:T395" si="294">0.3076*K381^1.0067</f>
        <v>1.9343382907668569</v>
      </c>
      <c r="U381" s="4">
        <f t="shared" ref="U381:U395" si="295">0.1428*L381^1.0375</f>
        <v>3.1421972886036871</v>
      </c>
      <c r="V381" s="4">
        <f t="shared" ref="V381:V395" si="296">2*U381+T381</f>
        <v>8.2187328679742304</v>
      </c>
      <c r="W381" s="4">
        <f t="shared" ref="W381:W395" si="297">0.3076*N381^1.0067</f>
        <v>1.9352787132590759</v>
      </c>
      <c r="X381" s="4">
        <f t="shared" ref="X381:X395" si="298">0.1428*O381^1.0375</f>
        <v>3.250777333150924</v>
      </c>
      <c r="Y381" s="4">
        <f t="shared" ref="Y381:Y395" si="299">2*X381+W381</f>
        <v>8.4368333795609232</v>
      </c>
      <c r="Z381" s="4">
        <f t="shared" ref="Z381:Z395" si="300">0.3076*Q381^1.0067</f>
        <v>1.8472058769802442</v>
      </c>
      <c r="AA381" s="4">
        <f t="shared" ref="AA381:AA395" si="301">0.1428*R381^1.0375</f>
        <v>0.41065349316412991</v>
      </c>
      <c r="AB381" s="4">
        <f t="shared" ref="AB381:AB395" si="302">0.1321*S381^0.9121</f>
        <v>2.7038703391702739</v>
      </c>
      <c r="AD381" s="4">
        <f t="shared" ref="AD381:AD395" si="303">F381/1000/PI()/0.0007/C381*100/G381*60*60</f>
        <v>9.1725707079544403</v>
      </c>
      <c r="AE381" s="4">
        <f t="shared" ref="AE381:AE395" si="304">(1-2*Z381/(T381+W381))*100</f>
        <v>4.527715530585108</v>
      </c>
      <c r="AF381" s="4">
        <f t="shared" si="290"/>
        <v>87.152975963123026</v>
      </c>
      <c r="AG381" s="4">
        <f t="shared" si="291"/>
        <v>67.53193137975218</v>
      </c>
    </row>
    <row r="382" spans="1:33" x14ac:dyDescent="0.3">
      <c r="A382">
        <v>7</v>
      </c>
      <c r="B382" t="s">
        <v>13</v>
      </c>
      <c r="C382">
        <v>17.3</v>
      </c>
      <c r="D382">
        <v>23.31</v>
      </c>
      <c r="E382">
        <v>11.78</v>
      </c>
      <c r="F382">
        <f t="shared" si="292"/>
        <v>11.53</v>
      </c>
      <c r="G382">
        <v>11559</v>
      </c>
      <c r="H382">
        <v>5.0999999999999996</v>
      </c>
      <c r="I382">
        <v>4.9800000000000004</v>
      </c>
      <c r="J382" s="4">
        <f t="shared" si="293"/>
        <v>5.04</v>
      </c>
      <c r="K382" s="4">
        <v>6.2119999999999997</v>
      </c>
      <c r="L382" s="4">
        <v>19.678000000000001</v>
      </c>
      <c r="M382" s="4">
        <v>89.99</v>
      </c>
      <c r="N382" s="4">
        <v>6.2149999999999999</v>
      </c>
      <c r="O382" s="4">
        <v>20.332999999999998</v>
      </c>
      <c r="P382" s="4">
        <v>92.036000000000001</v>
      </c>
      <c r="Q382" s="4">
        <v>6</v>
      </c>
      <c r="R382" s="4">
        <v>2.6</v>
      </c>
      <c r="S382" s="4">
        <v>26.83</v>
      </c>
      <c r="T382" s="4">
        <f t="shared" si="294"/>
        <v>1.9343382907668569</v>
      </c>
      <c r="U382" s="4">
        <f t="shared" si="295"/>
        <v>3.1421972886036871</v>
      </c>
      <c r="V382" s="4">
        <f t="shared" si="296"/>
        <v>8.2187328679742304</v>
      </c>
      <c r="W382" s="4">
        <f t="shared" si="297"/>
        <v>1.9352787132590759</v>
      </c>
      <c r="X382" s="4">
        <f t="shared" si="298"/>
        <v>3.250777333150924</v>
      </c>
      <c r="Y382" s="4">
        <f t="shared" si="299"/>
        <v>8.4368333795609232</v>
      </c>
      <c r="Z382" s="4">
        <f t="shared" si="300"/>
        <v>1.867889560594056</v>
      </c>
      <c r="AA382" s="4">
        <f t="shared" si="301"/>
        <v>0.38482480321028567</v>
      </c>
      <c r="AB382" s="4">
        <f t="shared" si="302"/>
        <v>2.6542861024730029</v>
      </c>
      <c r="AD382" s="4">
        <f t="shared" si="303"/>
        <v>9.4388161835114417</v>
      </c>
      <c r="AE382" s="4">
        <f t="shared" si="304"/>
        <v>3.4586855158682761</v>
      </c>
      <c r="AF382" s="4">
        <f t="shared" si="290"/>
        <v>87.961009515014567</v>
      </c>
      <c r="AG382" s="4">
        <f t="shared" si="291"/>
        <v>68.127338776418853</v>
      </c>
    </row>
    <row r="383" spans="1:33" x14ac:dyDescent="0.3">
      <c r="A383">
        <v>7</v>
      </c>
      <c r="B383" t="s">
        <v>14</v>
      </c>
      <c r="C383">
        <v>17.600000000000001</v>
      </c>
      <c r="D383">
        <v>23.18</v>
      </c>
      <c r="E383">
        <v>11.76</v>
      </c>
      <c r="F383">
        <f t="shared" si="292"/>
        <v>11.42</v>
      </c>
      <c r="G383">
        <v>11559</v>
      </c>
      <c r="H383">
        <v>5.0999999999999996</v>
      </c>
      <c r="I383">
        <v>4.9800000000000004</v>
      </c>
      <c r="J383" s="4">
        <f t="shared" si="293"/>
        <v>5.04</v>
      </c>
      <c r="K383" s="4">
        <v>6.2119999999999997</v>
      </c>
      <c r="L383" s="4">
        <v>19.678000000000001</v>
      </c>
      <c r="M383" s="4">
        <v>89.99</v>
      </c>
      <c r="N383" s="4">
        <v>6.2149999999999999</v>
      </c>
      <c r="O383" s="4">
        <v>20.332999999999998</v>
      </c>
      <c r="P383" s="4">
        <v>92.036000000000001</v>
      </c>
      <c r="Q383" s="4">
        <v>5.9669999999999996</v>
      </c>
      <c r="R383" s="4">
        <v>2.6539999999999999</v>
      </c>
      <c r="S383" s="4">
        <v>27.279</v>
      </c>
      <c r="T383" s="4">
        <f t="shared" si="294"/>
        <v>1.9343382907668569</v>
      </c>
      <c r="U383" s="4">
        <f t="shared" si="295"/>
        <v>3.1421972886036871</v>
      </c>
      <c r="V383" s="4">
        <f t="shared" si="296"/>
        <v>8.2187328679742304</v>
      </c>
      <c r="W383" s="4">
        <f t="shared" si="297"/>
        <v>1.9352787132590759</v>
      </c>
      <c r="X383" s="4">
        <f t="shared" si="298"/>
        <v>3.250777333150924</v>
      </c>
      <c r="Y383" s="4">
        <f t="shared" si="299"/>
        <v>8.4368333795609232</v>
      </c>
      <c r="Z383" s="4">
        <f t="shared" si="300"/>
        <v>1.8575475271839288</v>
      </c>
      <c r="AA383" s="4">
        <f t="shared" si="301"/>
        <v>0.39312024555826119</v>
      </c>
      <c r="AB383" s="4">
        <f t="shared" si="302"/>
        <v>2.6947714841409534</v>
      </c>
      <c r="AD383" s="4">
        <f t="shared" si="303"/>
        <v>9.1894127873512872</v>
      </c>
      <c r="AE383" s="4">
        <f t="shared" si="304"/>
        <v>3.9932104261820034</v>
      </c>
      <c r="AF383" s="4">
        <f t="shared" si="290"/>
        <v>87.701492065352028</v>
      </c>
      <c r="AG383" s="4">
        <f t="shared" si="291"/>
        <v>67.641190409365393</v>
      </c>
    </row>
    <row r="384" spans="1:33" x14ac:dyDescent="0.3">
      <c r="A384">
        <v>8</v>
      </c>
      <c r="B384" t="s">
        <v>11</v>
      </c>
      <c r="C384">
        <v>17.3</v>
      </c>
      <c r="D384">
        <v>21.04</v>
      </c>
      <c r="E384">
        <v>11.83</v>
      </c>
      <c r="F384">
        <f t="shared" si="292"/>
        <v>9.2099999999999991</v>
      </c>
      <c r="G384">
        <v>11559</v>
      </c>
      <c r="H384">
        <v>5.0999999999999996</v>
      </c>
      <c r="I384">
        <v>4.9800000000000004</v>
      </c>
      <c r="J384" s="4">
        <f t="shared" si="293"/>
        <v>5.04</v>
      </c>
      <c r="K384" s="4">
        <v>6.2119999999999997</v>
      </c>
      <c r="L384" s="4">
        <v>19.678000000000001</v>
      </c>
      <c r="M384" s="4">
        <v>89.99</v>
      </c>
      <c r="N384" s="4">
        <v>6.2149999999999999</v>
      </c>
      <c r="O384" s="4">
        <v>20.332999999999998</v>
      </c>
      <c r="P384" s="4">
        <v>92.036000000000001</v>
      </c>
      <c r="Q384" s="4">
        <v>5.9219999999999997</v>
      </c>
      <c r="R384" s="4">
        <v>2.8969999999999998</v>
      </c>
      <c r="S384" s="4">
        <v>27.774999999999999</v>
      </c>
      <c r="T384" s="4">
        <f t="shared" si="294"/>
        <v>1.9343382907668569</v>
      </c>
      <c r="U384" s="4">
        <f t="shared" si="295"/>
        <v>3.1421972886036871</v>
      </c>
      <c r="V384" s="4">
        <f t="shared" si="296"/>
        <v>8.2187328679742304</v>
      </c>
      <c r="W384" s="4">
        <f t="shared" si="297"/>
        <v>1.9352787132590759</v>
      </c>
      <c r="X384" s="4">
        <f t="shared" si="298"/>
        <v>3.250777333150924</v>
      </c>
      <c r="Y384" s="4">
        <f t="shared" si="299"/>
        <v>8.4368333795609232</v>
      </c>
      <c r="Z384" s="4">
        <f t="shared" si="300"/>
        <v>1.8434453723288058</v>
      </c>
      <c r="AA384" s="4">
        <f t="shared" si="301"/>
        <v>0.43052638369074014</v>
      </c>
      <c r="AB384" s="4">
        <f t="shared" si="302"/>
        <v>2.7394267527290062</v>
      </c>
      <c r="AD384" s="4">
        <f t="shared" si="303"/>
        <v>7.5395921118942226</v>
      </c>
      <c r="AE384" s="4">
        <f t="shared" si="304"/>
        <v>4.7220760912052402</v>
      </c>
      <c r="AF384" s="4">
        <f t="shared" si="290"/>
        <v>86.531265673237471</v>
      </c>
      <c r="AG384" s="4">
        <f t="shared" si="291"/>
        <v>67.104970050064651</v>
      </c>
    </row>
    <row r="385" spans="1:33" x14ac:dyDescent="0.3">
      <c r="A385">
        <v>8</v>
      </c>
      <c r="B385" t="s">
        <v>12</v>
      </c>
      <c r="C385">
        <v>17.2</v>
      </c>
      <c r="D385">
        <v>22.2</v>
      </c>
      <c r="E385">
        <v>12.56</v>
      </c>
      <c r="F385">
        <f t="shared" si="292"/>
        <v>9.6399999999999988</v>
      </c>
      <c r="G385">
        <v>11559</v>
      </c>
      <c r="H385">
        <v>5.0999999999999996</v>
      </c>
      <c r="I385">
        <v>4.9800000000000004</v>
      </c>
      <c r="J385" s="4">
        <f t="shared" si="293"/>
        <v>5.04</v>
      </c>
      <c r="K385" s="4">
        <v>6.2119999999999997</v>
      </c>
      <c r="L385" s="4">
        <v>19.678000000000001</v>
      </c>
      <c r="M385" s="4">
        <v>89.99</v>
      </c>
      <c r="N385" s="4">
        <v>6.2149999999999999</v>
      </c>
      <c r="O385" s="4">
        <v>20.332999999999998</v>
      </c>
      <c r="P385" s="4">
        <v>92.036000000000001</v>
      </c>
      <c r="Q385" s="4">
        <v>5.8319999999999999</v>
      </c>
      <c r="R385" s="4">
        <v>2.9849999999999999</v>
      </c>
      <c r="S385" s="4">
        <v>27.88</v>
      </c>
      <c r="T385" s="4">
        <f t="shared" si="294"/>
        <v>1.9343382907668569</v>
      </c>
      <c r="U385" s="4">
        <f t="shared" si="295"/>
        <v>3.1421972886036871</v>
      </c>
      <c r="V385" s="4">
        <f t="shared" si="296"/>
        <v>8.2187328679742304</v>
      </c>
      <c r="W385" s="4">
        <f t="shared" si="297"/>
        <v>1.9352787132590759</v>
      </c>
      <c r="X385" s="4">
        <f t="shared" si="298"/>
        <v>3.250777333150924</v>
      </c>
      <c r="Y385" s="4">
        <f t="shared" si="299"/>
        <v>8.4368333795609232</v>
      </c>
      <c r="Z385" s="4">
        <f t="shared" si="300"/>
        <v>1.8152432219454353</v>
      </c>
      <c r="AA385" s="4">
        <f t="shared" si="301"/>
        <v>0.44410223158974949</v>
      </c>
      <c r="AB385" s="4">
        <f t="shared" si="302"/>
        <v>2.7488709557746618</v>
      </c>
      <c r="AD385" s="4">
        <f t="shared" si="303"/>
        <v>7.9374848855189235</v>
      </c>
      <c r="AE385" s="4">
        <f t="shared" si="304"/>
        <v>6.1796958170865945</v>
      </c>
      <c r="AF385" s="4">
        <f t="shared" si="290"/>
        <v>86.10655421410506</v>
      </c>
      <c r="AG385" s="4">
        <f t="shared" si="291"/>
        <v>66.991564082290324</v>
      </c>
    </row>
    <row r="386" spans="1:33" x14ac:dyDescent="0.3">
      <c r="A386">
        <v>8</v>
      </c>
      <c r="B386" t="s">
        <v>13</v>
      </c>
      <c r="C386">
        <v>17.100000000000001</v>
      </c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D386" s="4"/>
      <c r="AE386" s="4"/>
      <c r="AF386" s="4"/>
      <c r="AG386" s="4"/>
    </row>
    <row r="387" spans="1:33" x14ac:dyDescent="0.3">
      <c r="A387">
        <v>8</v>
      </c>
      <c r="B387" t="s">
        <v>14</v>
      </c>
      <c r="C387">
        <v>16.7</v>
      </c>
      <c r="D387">
        <v>20.48</v>
      </c>
      <c r="E387">
        <v>11.7</v>
      </c>
      <c r="F387">
        <f t="shared" si="292"/>
        <v>8.7800000000000011</v>
      </c>
      <c r="G387">
        <v>11559</v>
      </c>
      <c r="H387">
        <v>5.0999999999999996</v>
      </c>
      <c r="I387">
        <v>4.9800000000000004</v>
      </c>
      <c r="J387" s="4">
        <f t="shared" si="293"/>
        <v>5.04</v>
      </c>
      <c r="K387" s="4">
        <v>6.2119999999999997</v>
      </c>
      <c r="L387" s="4">
        <v>19.678000000000001</v>
      </c>
      <c r="M387" s="4">
        <v>89.99</v>
      </c>
      <c r="N387" s="4">
        <v>6.2149999999999999</v>
      </c>
      <c r="O387" s="4">
        <v>20.332999999999998</v>
      </c>
      <c r="P387" s="4">
        <v>92.036000000000001</v>
      </c>
      <c r="Q387" s="4">
        <v>6.1849999999999996</v>
      </c>
      <c r="R387" s="4">
        <v>3.0649999999999999</v>
      </c>
      <c r="S387" s="4">
        <v>29.326000000000001</v>
      </c>
      <c r="T387" s="4">
        <f t="shared" si="294"/>
        <v>1.9343382907668569</v>
      </c>
      <c r="U387" s="4">
        <f t="shared" si="295"/>
        <v>3.1421972886036871</v>
      </c>
      <c r="V387" s="4">
        <f t="shared" si="296"/>
        <v>8.2187328679742304</v>
      </c>
      <c r="W387" s="4">
        <f t="shared" si="297"/>
        <v>1.9352787132590759</v>
      </c>
      <c r="X387" s="4">
        <f t="shared" si="298"/>
        <v>3.250777333150924</v>
      </c>
      <c r="Y387" s="4">
        <f t="shared" si="299"/>
        <v>8.4368333795609232</v>
      </c>
      <c r="Z387" s="4">
        <f t="shared" si="300"/>
        <v>1.9258746254426911</v>
      </c>
      <c r="AA387" s="4">
        <f t="shared" si="301"/>
        <v>0.45645695549954407</v>
      </c>
      <c r="AB387" s="4">
        <f t="shared" si="302"/>
        <v>2.8786185790717793</v>
      </c>
      <c r="AD387" s="4">
        <f t="shared" si="303"/>
        <v>7.4458171880607606</v>
      </c>
      <c r="AE387" s="4">
        <f t="shared" si="304"/>
        <v>0.46174474429797607</v>
      </c>
      <c r="AF387" s="4">
        <f t="shared" si="290"/>
        <v>85.720044814622923</v>
      </c>
      <c r="AG387" s="4">
        <f t="shared" si="291"/>
        <v>65.433554929448476</v>
      </c>
    </row>
    <row r="388" spans="1:33" x14ac:dyDescent="0.3">
      <c r="A388">
        <v>9</v>
      </c>
      <c r="B388" t="s">
        <v>11</v>
      </c>
      <c r="C388">
        <v>17.5</v>
      </c>
      <c r="D388">
        <v>19.86</v>
      </c>
      <c r="E388">
        <v>11.73</v>
      </c>
      <c r="F388">
        <f t="shared" si="292"/>
        <v>8.129999999999999</v>
      </c>
      <c r="G388">
        <v>11559</v>
      </c>
      <c r="H388">
        <v>5.0999999999999996</v>
      </c>
      <c r="I388">
        <v>4.9800000000000004</v>
      </c>
      <c r="J388" s="4">
        <f t="shared" si="293"/>
        <v>5.04</v>
      </c>
      <c r="K388" s="4">
        <v>6.2119999999999997</v>
      </c>
      <c r="L388" s="4">
        <v>19.678000000000001</v>
      </c>
      <c r="M388" s="4">
        <v>89.99</v>
      </c>
      <c r="N388" s="4">
        <v>6.2149999999999999</v>
      </c>
      <c r="O388" s="4">
        <v>20.332999999999998</v>
      </c>
      <c r="P388" s="4">
        <v>92.036000000000001</v>
      </c>
      <c r="Q388" s="4">
        <v>6.0940000000000003</v>
      </c>
      <c r="R388" s="4">
        <v>3.343</v>
      </c>
      <c r="S388" s="4">
        <v>30.129000000000001</v>
      </c>
      <c r="T388" s="4">
        <f t="shared" si="294"/>
        <v>1.9343382907668569</v>
      </c>
      <c r="U388" s="4">
        <f t="shared" si="295"/>
        <v>3.1421972886036871</v>
      </c>
      <c r="V388" s="4">
        <f t="shared" si="296"/>
        <v>8.2187328679742304</v>
      </c>
      <c r="W388" s="4">
        <f t="shared" si="297"/>
        <v>1.9352787132590759</v>
      </c>
      <c r="X388" s="4">
        <f t="shared" si="298"/>
        <v>3.250777333150924</v>
      </c>
      <c r="Y388" s="4">
        <f t="shared" si="299"/>
        <v>8.4368333795609232</v>
      </c>
      <c r="Z388" s="4">
        <f t="shared" si="300"/>
        <v>1.897350768034384</v>
      </c>
      <c r="AA388" s="4">
        <f t="shared" si="301"/>
        <v>0.49948183453118628</v>
      </c>
      <c r="AB388" s="4">
        <f t="shared" si="302"/>
        <v>2.9504263522367737</v>
      </c>
      <c r="AD388" s="4">
        <f t="shared" si="303"/>
        <v>6.5794080406130648</v>
      </c>
      <c r="AE388" s="4">
        <f t="shared" si="304"/>
        <v>1.9359918017525568</v>
      </c>
      <c r="AF388" s="4">
        <f t="shared" si="290"/>
        <v>84.374039814533191</v>
      </c>
      <c r="AG388" s="4">
        <f t="shared" si="291"/>
        <v>64.571287359582811</v>
      </c>
    </row>
    <row r="389" spans="1:33" x14ac:dyDescent="0.3">
      <c r="A389">
        <v>9</v>
      </c>
      <c r="B389" t="s">
        <v>12</v>
      </c>
      <c r="C389">
        <v>16.899999999999999</v>
      </c>
      <c r="D389">
        <v>20.440000000000001</v>
      </c>
      <c r="E389">
        <v>12.34</v>
      </c>
      <c r="F389">
        <f t="shared" si="292"/>
        <v>8.1000000000000014</v>
      </c>
      <c r="G389">
        <v>11559</v>
      </c>
      <c r="H389">
        <v>5.0999999999999996</v>
      </c>
      <c r="I389">
        <v>4.9800000000000004</v>
      </c>
      <c r="J389" s="4">
        <f t="shared" si="293"/>
        <v>5.04</v>
      </c>
      <c r="K389" s="4">
        <v>6.2119999999999997</v>
      </c>
      <c r="L389" s="4">
        <v>19.678000000000001</v>
      </c>
      <c r="M389" s="4">
        <v>89.99</v>
      </c>
      <c r="N389" s="4">
        <v>6.2149999999999999</v>
      </c>
      <c r="O389" s="4">
        <v>20.332999999999998</v>
      </c>
      <c r="P389" s="4">
        <v>92.036000000000001</v>
      </c>
      <c r="Q389" s="4">
        <v>6.2140000000000004</v>
      </c>
      <c r="R389" s="4">
        <v>3.3159999999999998</v>
      </c>
      <c r="S389" s="4">
        <v>30.513999999999999</v>
      </c>
      <c r="T389" s="4">
        <f t="shared" si="294"/>
        <v>1.9343382907668569</v>
      </c>
      <c r="U389" s="4">
        <f t="shared" si="295"/>
        <v>3.1421972886036871</v>
      </c>
      <c r="V389" s="4">
        <f t="shared" si="296"/>
        <v>8.2187328679742304</v>
      </c>
      <c r="W389" s="4">
        <f t="shared" si="297"/>
        <v>1.9352787132590759</v>
      </c>
      <c r="X389" s="4">
        <f t="shared" si="298"/>
        <v>3.250777333150924</v>
      </c>
      <c r="Y389" s="4">
        <f t="shared" si="299"/>
        <v>8.4368333795609232</v>
      </c>
      <c r="Z389" s="4">
        <f t="shared" si="300"/>
        <v>1.9349652387569931</v>
      </c>
      <c r="AA389" s="4">
        <f t="shared" si="301"/>
        <v>0.4952970871403895</v>
      </c>
      <c r="AB389" s="4">
        <f t="shared" si="302"/>
        <v>2.9847948379092775</v>
      </c>
      <c r="AD389" s="4">
        <f t="shared" si="303"/>
        <v>6.7878562833024167</v>
      </c>
      <c r="AE389" s="4">
        <f t="shared" si="304"/>
        <v>-8.1008918383140838E-3</v>
      </c>
      <c r="AF389" s="4">
        <f t="shared" si="290"/>
        <v>84.504956880168237</v>
      </c>
      <c r="AG389" s="4">
        <f t="shared" si="291"/>
        <v>64.158590665135804</v>
      </c>
    </row>
    <row r="390" spans="1:33" x14ac:dyDescent="0.3">
      <c r="A390">
        <v>9</v>
      </c>
      <c r="B390" t="s">
        <v>13</v>
      </c>
      <c r="C390">
        <v>17.2</v>
      </c>
      <c r="D390">
        <v>19.239999999999998</v>
      </c>
      <c r="E390">
        <v>11.75</v>
      </c>
      <c r="F390">
        <f t="shared" si="292"/>
        <v>7.4899999999999984</v>
      </c>
      <c r="G390">
        <v>11559</v>
      </c>
      <c r="H390">
        <v>5.0999999999999996</v>
      </c>
      <c r="I390">
        <v>4.9800000000000004</v>
      </c>
      <c r="J390" s="4">
        <f t="shared" si="293"/>
        <v>5.04</v>
      </c>
      <c r="K390" s="4">
        <v>6.2119999999999997</v>
      </c>
      <c r="L390" s="4">
        <v>19.678000000000001</v>
      </c>
      <c r="M390" s="4">
        <v>89.99</v>
      </c>
      <c r="N390" s="4">
        <v>6.2149999999999999</v>
      </c>
      <c r="O390" s="4">
        <v>20.332999999999998</v>
      </c>
      <c r="P390" s="4">
        <v>92.036000000000001</v>
      </c>
      <c r="Q390" s="4">
        <v>6.2939999999999996</v>
      </c>
      <c r="R390" s="4">
        <v>3.569</v>
      </c>
      <c r="S390" s="4">
        <v>32.021999999999998</v>
      </c>
      <c r="T390" s="4">
        <f t="shared" si="294"/>
        <v>1.9343382907668569</v>
      </c>
      <c r="U390" s="4">
        <f t="shared" si="295"/>
        <v>3.1421972886036871</v>
      </c>
      <c r="V390" s="4">
        <f t="shared" si="296"/>
        <v>8.2187328679742304</v>
      </c>
      <c r="W390" s="4">
        <f t="shared" si="297"/>
        <v>1.9352787132590759</v>
      </c>
      <c r="X390" s="4">
        <f t="shared" si="298"/>
        <v>3.250777333150924</v>
      </c>
      <c r="Y390" s="4">
        <f t="shared" si="299"/>
        <v>8.4368333795609232</v>
      </c>
      <c r="Z390" s="4">
        <f t="shared" si="300"/>
        <v>1.9600442623958638</v>
      </c>
      <c r="AA390" s="4">
        <f t="shared" si="301"/>
        <v>0.53455851391142706</v>
      </c>
      <c r="AB390" s="4">
        <f t="shared" si="302"/>
        <v>3.1190501076301982</v>
      </c>
      <c r="AD390" s="4">
        <f t="shared" si="303"/>
        <v>6.1671952066946796</v>
      </c>
      <c r="AE390" s="4">
        <f t="shared" si="304"/>
        <v>-1.3043027439998411</v>
      </c>
      <c r="AF390" s="4">
        <f t="shared" si="290"/>
        <v>83.276689005071873</v>
      </c>
      <c r="AG390" s="4">
        <f t="shared" si="291"/>
        <v>62.546453704727291</v>
      </c>
    </row>
    <row r="391" spans="1:33" x14ac:dyDescent="0.3">
      <c r="A391">
        <v>9</v>
      </c>
      <c r="B391" t="s">
        <v>14</v>
      </c>
      <c r="C391">
        <v>17.2</v>
      </c>
      <c r="D391">
        <v>19.86</v>
      </c>
      <c r="E391">
        <v>11.72</v>
      </c>
      <c r="F391">
        <f t="shared" si="292"/>
        <v>8.1399999999999988</v>
      </c>
      <c r="G391">
        <v>11559</v>
      </c>
      <c r="H391">
        <v>5.0999999999999996</v>
      </c>
      <c r="I391">
        <v>4.9800000000000004</v>
      </c>
      <c r="J391" s="4">
        <f t="shared" si="293"/>
        <v>5.04</v>
      </c>
      <c r="K391" s="4">
        <v>6.2119999999999997</v>
      </c>
      <c r="L391" s="4">
        <v>19.678000000000001</v>
      </c>
      <c r="M391" s="4">
        <v>89.99</v>
      </c>
      <c r="N391" s="4">
        <v>6.2149999999999999</v>
      </c>
      <c r="O391" s="4">
        <v>20.332999999999998</v>
      </c>
      <c r="P391" s="4">
        <v>92.036000000000001</v>
      </c>
      <c r="Q391" s="4">
        <v>6.1859999999999999</v>
      </c>
      <c r="R391" s="4">
        <v>3.2669999999999999</v>
      </c>
      <c r="S391" s="4">
        <v>30.370999999999999</v>
      </c>
      <c r="T391" s="4">
        <f t="shared" si="294"/>
        <v>1.9343382907668569</v>
      </c>
      <c r="U391" s="4">
        <f t="shared" si="295"/>
        <v>3.1421972886036871</v>
      </c>
      <c r="V391" s="4">
        <f t="shared" si="296"/>
        <v>8.2187328679742304</v>
      </c>
      <c r="W391" s="4">
        <f t="shared" si="297"/>
        <v>1.9352787132590759</v>
      </c>
      <c r="X391" s="4">
        <f t="shared" si="298"/>
        <v>3.250777333150924</v>
      </c>
      <c r="Y391" s="4">
        <f t="shared" si="299"/>
        <v>8.4368333795609232</v>
      </c>
      <c r="Z391" s="4">
        <f t="shared" si="300"/>
        <v>1.9261880901210227</v>
      </c>
      <c r="AA391" s="4">
        <f t="shared" si="301"/>
        <v>0.4877058157506719</v>
      </c>
      <c r="AB391" s="4">
        <f t="shared" si="302"/>
        <v>2.9720338755005362</v>
      </c>
      <c r="AD391" s="4">
        <f t="shared" si="303"/>
        <v>6.7023990630834032</v>
      </c>
      <c r="AE391" s="4">
        <f t="shared" si="304"/>
        <v>0.4455434159491789</v>
      </c>
      <c r="AF391" s="4">
        <f t="shared" si="290"/>
        <v>84.742444805237895</v>
      </c>
      <c r="AG391" s="4">
        <f t="shared" si="291"/>
        <v>64.311824271476027</v>
      </c>
    </row>
    <row r="392" spans="1:33" x14ac:dyDescent="0.3">
      <c r="A392">
        <v>10</v>
      </c>
      <c r="B392" t="s">
        <v>11</v>
      </c>
      <c r="C392">
        <v>16.7</v>
      </c>
      <c r="D392">
        <v>19.57</v>
      </c>
      <c r="E392">
        <v>11.75</v>
      </c>
      <c r="F392">
        <f>D392-E392</f>
        <v>7.82</v>
      </c>
      <c r="G392">
        <v>11559</v>
      </c>
      <c r="H392">
        <v>5.0999999999999996</v>
      </c>
      <c r="I392">
        <v>4.9800000000000004</v>
      </c>
      <c r="J392" s="4">
        <f t="shared" si="293"/>
        <v>5.04</v>
      </c>
      <c r="K392" s="4">
        <v>6.2119999999999997</v>
      </c>
      <c r="L392" s="4">
        <v>19.678000000000001</v>
      </c>
      <c r="M392" s="4">
        <v>89.99</v>
      </c>
      <c r="N392" s="4">
        <v>6.2149999999999999</v>
      </c>
      <c r="O392" s="4">
        <v>20.332999999999998</v>
      </c>
      <c r="P392" s="4">
        <v>92.036000000000001</v>
      </c>
      <c r="Q392" s="4">
        <v>5.782</v>
      </c>
      <c r="R392" s="4">
        <v>4.9489999999999998</v>
      </c>
      <c r="S392" s="4">
        <v>35.090000000000003</v>
      </c>
      <c r="T392" s="4">
        <f t="shared" si="294"/>
        <v>1.9343382907668569</v>
      </c>
      <c r="U392" s="4">
        <f t="shared" si="295"/>
        <v>3.1421972886036871</v>
      </c>
      <c r="V392" s="4">
        <f t="shared" si="296"/>
        <v>8.2187328679742304</v>
      </c>
      <c r="W392" s="4">
        <f t="shared" si="297"/>
        <v>1.9352787132590759</v>
      </c>
      <c r="X392" s="4">
        <f t="shared" si="298"/>
        <v>3.250777333150924</v>
      </c>
      <c r="Y392" s="4">
        <f t="shared" si="299"/>
        <v>8.4368333795609232</v>
      </c>
      <c r="Z392" s="4">
        <f t="shared" si="300"/>
        <v>1.7995766177164285</v>
      </c>
      <c r="AA392" s="4">
        <f t="shared" si="301"/>
        <v>0.75039523181002465</v>
      </c>
      <c r="AB392" s="4">
        <f t="shared" si="302"/>
        <v>3.39050639426558</v>
      </c>
      <c r="AD392" s="4">
        <f t="shared" si="303"/>
        <v>6.6316959465415888</v>
      </c>
      <c r="AE392" s="4">
        <f t="shared" si="304"/>
        <v>6.9894195811028954</v>
      </c>
      <c r="AF392" s="4">
        <f t="shared" si="290"/>
        <v>76.524379456896014</v>
      </c>
      <c r="AG392" s="4">
        <f t="shared" si="291"/>
        <v>59.28680725859634</v>
      </c>
    </row>
    <row r="393" spans="1:33" x14ac:dyDescent="0.3">
      <c r="A393">
        <v>10</v>
      </c>
      <c r="B393" t="s">
        <v>12</v>
      </c>
      <c r="C393">
        <v>17.2</v>
      </c>
      <c r="D393">
        <v>19.190000000000001</v>
      </c>
      <c r="E393">
        <v>11.84</v>
      </c>
      <c r="F393">
        <f t="shared" ref="F393:F395" si="305">D393-E393</f>
        <v>7.3500000000000014</v>
      </c>
      <c r="G393">
        <v>11559</v>
      </c>
      <c r="H393">
        <v>5.0999999999999996</v>
      </c>
      <c r="I393">
        <v>4.9800000000000004</v>
      </c>
      <c r="J393" s="4">
        <f t="shared" si="293"/>
        <v>5.04</v>
      </c>
      <c r="K393" s="4">
        <v>6.2119999999999997</v>
      </c>
      <c r="L393" s="4">
        <v>19.678000000000001</v>
      </c>
      <c r="M393" s="4">
        <v>89.99</v>
      </c>
      <c r="N393" s="4">
        <v>6.2149999999999999</v>
      </c>
      <c r="O393" s="4">
        <v>20.332999999999998</v>
      </c>
      <c r="P393" s="4">
        <v>92.036000000000001</v>
      </c>
      <c r="Q393" s="4">
        <v>5.8869999999999996</v>
      </c>
      <c r="R393" s="4">
        <v>4.7050000000000001</v>
      </c>
      <c r="S393" s="4">
        <v>34.393000000000001</v>
      </c>
      <c r="T393" s="4">
        <f t="shared" si="294"/>
        <v>1.9343382907668569</v>
      </c>
      <c r="U393" s="4">
        <f t="shared" si="295"/>
        <v>3.1421972886036871</v>
      </c>
      <c r="V393" s="4">
        <f t="shared" si="296"/>
        <v>8.2187328679742304</v>
      </c>
      <c r="W393" s="4">
        <f t="shared" si="297"/>
        <v>1.9352787132590759</v>
      </c>
      <c r="X393" s="4">
        <f t="shared" si="298"/>
        <v>3.250777333150924</v>
      </c>
      <c r="Y393" s="4">
        <f t="shared" si="299"/>
        <v>8.4368333795609232</v>
      </c>
      <c r="Z393" s="4">
        <f t="shared" si="300"/>
        <v>1.8324775257496375</v>
      </c>
      <c r="AA393" s="4">
        <f t="shared" si="301"/>
        <v>0.7120472627186486</v>
      </c>
      <c r="AB393" s="4">
        <f t="shared" si="302"/>
        <v>3.329025785511913</v>
      </c>
      <c r="AD393" s="4">
        <f t="shared" si="303"/>
        <v>6.0519205299340353</v>
      </c>
      <c r="AE393" s="4">
        <f t="shared" si="304"/>
        <v>5.2889459683924329</v>
      </c>
      <c r="AF393" s="4">
        <f t="shared" si="290"/>
        <v>77.724070410177205</v>
      </c>
      <c r="AG393" s="4">
        <f t="shared" si="291"/>
        <v>60.025066262702744</v>
      </c>
    </row>
    <row r="394" spans="1:33" x14ac:dyDescent="0.3">
      <c r="A394">
        <v>10</v>
      </c>
      <c r="B394" t="s">
        <v>13</v>
      </c>
      <c r="C394">
        <v>16.899999999999999</v>
      </c>
      <c r="D394">
        <v>18.3</v>
      </c>
      <c r="E394">
        <v>11.79</v>
      </c>
      <c r="F394">
        <f t="shared" si="305"/>
        <v>6.5100000000000016</v>
      </c>
      <c r="G394">
        <v>11559</v>
      </c>
      <c r="H394">
        <v>5.0999999999999996</v>
      </c>
      <c r="I394">
        <v>4.9800000000000004</v>
      </c>
      <c r="J394" s="4">
        <f t="shared" si="293"/>
        <v>5.04</v>
      </c>
      <c r="K394" s="4">
        <v>6.2119999999999997</v>
      </c>
      <c r="L394" s="4">
        <v>19.678000000000001</v>
      </c>
      <c r="M394" s="4">
        <v>89.99</v>
      </c>
      <c r="N394" s="4">
        <v>6.2149999999999999</v>
      </c>
      <c r="O394" s="4">
        <v>20.332999999999998</v>
      </c>
      <c r="P394" s="4">
        <v>92.036000000000001</v>
      </c>
      <c r="Q394" s="4">
        <v>5.8780000000000001</v>
      </c>
      <c r="R394" s="4">
        <v>4.4249999999999998</v>
      </c>
      <c r="S394" s="4">
        <v>33.298999999999999</v>
      </c>
      <c r="T394" s="4">
        <f t="shared" si="294"/>
        <v>1.9343382907668569</v>
      </c>
      <c r="U394" s="4">
        <f t="shared" si="295"/>
        <v>3.1421972886036871</v>
      </c>
      <c r="V394" s="4">
        <f t="shared" si="296"/>
        <v>8.2187328679742304</v>
      </c>
      <c r="W394" s="4">
        <f t="shared" si="297"/>
        <v>1.9352787132590759</v>
      </c>
      <c r="X394" s="4">
        <f t="shared" si="298"/>
        <v>3.250777333150924</v>
      </c>
      <c r="Y394" s="4">
        <f t="shared" si="299"/>
        <v>8.4368333795609232</v>
      </c>
      <c r="Z394" s="4">
        <f t="shared" si="300"/>
        <v>1.8296572928546118</v>
      </c>
      <c r="AA394" s="4">
        <f t="shared" si="301"/>
        <v>0.6681334732338956</v>
      </c>
      <c r="AB394" s="4">
        <f t="shared" si="302"/>
        <v>3.2323048012698035</v>
      </c>
      <c r="AD394" s="4">
        <f t="shared" si="303"/>
        <v>5.4554252350986108</v>
      </c>
      <c r="AE394" s="4">
        <f t="shared" si="304"/>
        <v>5.4347088638981962</v>
      </c>
      <c r="AF394" s="4">
        <f t="shared" si="290"/>
        <v>79.097884388268696</v>
      </c>
      <c r="AG394" s="4">
        <f t="shared" si="291"/>
        <v>61.186491612098152</v>
      </c>
    </row>
    <row r="395" spans="1:33" x14ac:dyDescent="0.3">
      <c r="A395">
        <v>10</v>
      </c>
      <c r="B395" t="s">
        <v>14</v>
      </c>
      <c r="C395">
        <v>17.100000000000001</v>
      </c>
      <c r="D395">
        <v>18.850000000000001</v>
      </c>
      <c r="E395">
        <v>11.78</v>
      </c>
      <c r="F395">
        <f t="shared" si="305"/>
        <v>7.0700000000000021</v>
      </c>
      <c r="G395">
        <v>11559</v>
      </c>
      <c r="H395">
        <v>5.0999999999999996</v>
      </c>
      <c r="I395">
        <v>4.9800000000000004</v>
      </c>
      <c r="J395" s="4">
        <f t="shared" si="293"/>
        <v>5.04</v>
      </c>
      <c r="K395" s="4">
        <v>6.2119999999999997</v>
      </c>
      <c r="L395" s="4">
        <v>19.678000000000001</v>
      </c>
      <c r="M395" s="4">
        <v>89.99</v>
      </c>
      <c r="N395" s="4">
        <v>6.2149999999999999</v>
      </c>
      <c r="O395" s="4">
        <v>20.332999999999998</v>
      </c>
      <c r="P395" s="4">
        <v>92.036000000000001</v>
      </c>
      <c r="Q395" s="4">
        <v>5.9269999999999996</v>
      </c>
      <c r="R395" s="4">
        <v>4.4329999999999998</v>
      </c>
      <c r="S395" s="4">
        <v>33.506999999999998</v>
      </c>
      <c r="T395" s="4">
        <f t="shared" si="294"/>
        <v>1.9343382907668569</v>
      </c>
      <c r="U395" s="4">
        <f t="shared" si="295"/>
        <v>3.1421972886036871</v>
      </c>
      <c r="V395" s="4">
        <f t="shared" si="296"/>
        <v>8.2187328679742304</v>
      </c>
      <c r="W395" s="4">
        <f t="shared" si="297"/>
        <v>1.9352787132590759</v>
      </c>
      <c r="X395" s="4">
        <f t="shared" si="298"/>
        <v>3.250777333150924</v>
      </c>
      <c r="Y395" s="4">
        <f t="shared" si="299"/>
        <v>8.4368333795609232</v>
      </c>
      <c r="Z395" s="4">
        <f t="shared" si="300"/>
        <v>1.8450122430683009</v>
      </c>
      <c r="AA395" s="4">
        <f t="shared" si="301"/>
        <v>0.6693867377993683</v>
      </c>
      <c r="AB395" s="4">
        <f t="shared" si="302"/>
        <v>3.250715400842477</v>
      </c>
      <c r="AD395" s="4">
        <f t="shared" si="303"/>
        <v>5.8554142827075486</v>
      </c>
      <c r="AE395" s="4">
        <f t="shared" si="304"/>
        <v>4.641092844653194</v>
      </c>
      <c r="AF395" s="4">
        <f t="shared" si="290"/>
        <v>79.058676831861135</v>
      </c>
      <c r="AG395" s="4">
        <f t="shared" si="291"/>
        <v>60.965417176092132</v>
      </c>
    </row>
    <row r="397" spans="1:33" x14ac:dyDescent="0.3">
      <c r="B397" s="7" t="s">
        <v>55</v>
      </c>
      <c r="C397" s="7"/>
      <c r="D397" s="7"/>
      <c r="E397" s="7" t="s">
        <v>44</v>
      </c>
      <c r="F397" s="7"/>
      <c r="G397" s="7"/>
    </row>
    <row r="398" spans="1:33" x14ac:dyDescent="0.3">
      <c r="A398" t="s">
        <v>1</v>
      </c>
      <c r="B398" t="s">
        <v>46</v>
      </c>
      <c r="C398" t="s">
        <v>47</v>
      </c>
      <c r="D398" t="s">
        <v>48</v>
      </c>
      <c r="E398" t="s">
        <v>46</v>
      </c>
      <c r="F398" t="s">
        <v>47</v>
      </c>
      <c r="G398" t="s">
        <v>48</v>
      </c>
    </row>
    <row r="399" spans="1:33" x14ac:dyDescent="0.3">
      <c r="A399">
        <v>7</v>
      </c>
      <c r="B399" s="4">
        <f>AVERAGE(AE380:AE383)</f>
        <v>3.9567610843677601</v>
      </c>
      <c r="C399" s="4">
        <f>AVERAGE(AF380:AF383)</f>
        <v>87.29808947476468</v>
      </c>
      <c r="D399" s="4">
        <f>AVERAGE(AG380:AG383)</f>
        <v>67.554380293447863</v>
      </c>
      <c r="E399" s="4">
        <f>_xlfn.CONFIDENCE.T(0.05,_xlfn.STDEV.S(AE380:AE383),4)</f>
        <v>0.70407471960547363</v>
      </c>
      <c r="F399" s="4">
        <f>_xlfn.CONFIDENCE.T(0.05,_xlfn.STDEV.S(AF380:AF383),4)</f>
        <v>1.1145685448650087</v>
      </c>
      <c r="G399" s="4">
        <f>_xlfn.CONFIDENCE.T(0.05,_xlfn.STDEV.S(AG380:AG383),4)</f>
        <v>0.79162232611472239</v>
      </c>
    </row>
    <row r="400" spans="1:33" x14ac:dyDescent="0.3">
      <c r="A400">
        <v>8</v>
      </c>
      <c r="B400" s="4">
        <f>AVERAGE(AE384:AE387)</f>
        <v>3.7878388841966033</v>
      </c>
      <c r="C400" s="4">
        <f>AVERAGE(AF384:AF387)</f>
        <v>86.119288233988485</v>
      </c>
      <c r="D400" s="4">
        <f>AVERAGE(AG384:AG387)</f>
        <v>66.510029687267817</v>
      </c>
      <c r="E400" s="4">
        <f>_xlfn.CONFIDENCE.T(0.05,_xlfn.STDEV.S(AE384:AE387),3)</f>
        <v>7.380999996848387</v>
      </c>
      <c r="F400" s="4">
        <f t="shared" ref="F400:G400" si="306">_xlfn.CONFIDENCE.T(0.05,_xlfn.STDEV.S(AF384:AF387),3)</f>
        <v>1.0079645113841156</v>
      </c>
      <c r="G400" s="4">
        <f t="shared" si="306"/>
        <v>2.3201283121530172</v>
      </c>
    </row>
    <row r="401" spans="1:33" x14ac:dyDescent="0.3">
      <c r="A401">
        <v>9</v>
      </c>
      <c r="B401" s="4">
        <f>AVERAGE(AE388:AE391)</f>
        <v>0.26728289546589512</v>
      </c>
      <c r="C401" s="4">
        <f>AVERAGE(AF388:AF391)</f>
        <v>84.224532626252795</v>
      </c>
      <c r="D401" s="4">
        <f>AVERAGE(AG388:AG391)</f>
        <v>63.897039000230492</v>
      </c>
      <c r="E401" s="4">
        <f>_xlfn.CONFIDENCE.T(0.05,_xlfn.STDEV.S(AE388:AE391),4)</f>
        <v>2.1273417509358143</v>
      </c>
      <c r="F401" s="4">
        <f>_xlfn.CONFIDENCE.T(0.05,_xlfn.STDEV.S(AF388:AF391),4)</f>
        <v>1.0343483811077139</v>
      </c>
      <c r="G401" s="4">
        <f>_xlfn.CONFIDENCE.T(0.05,_xlfn.STDEV.S(AG388:AG391),4)</f>
        <v>1.4581334323284572</v>
      </c>
    </row>
    <row r="402" spans="1:33" x14ac:dyDescent="0.3">
      <c r="A402">
        <v>10</v>
      </c>
      <c r="B402" s="4">
        <f>AVERAGE(AE392:AE395)</f>
        <v>5.5885418145116796</v>
      </c>
      <c r="C402" s="4">
        <f>AVERAGE(AF392:AF395)</f>
        <v>78.101252771800759</v>
      </c>
      <c r="D402" s="4">
        <f>AVERAGE(AG392:AG395)</f>
        <v>60.365945577372337</v>
      </c>
      <c r="E402" s="4">
        <f>_xlfn.CONFIDENCE.T(0.05,_xlfn.STDEV.S(AE392:AE395),4)</f>
        <v>1.5841904007327317</v>
      </c>
      <c r="F402" s="4">
        <f>_xlfn.CONFIDENCE.T(0.05,_xlfn.STDEV.S(AF392:AF395),4)</f>
        <v>1.9572112468839888</v>
      </c>
      <c r="G402" s="4">
        <f>_xlfn.CONFIDENCE.T(0.05,_xlfn.STDEV.S(AG392:AG395),4)</f>
        <v>1.3973199102480331</v>
      </c>
    </row>
    <row r="404" spans="1:33" x14ac:dyDescent="0.3">
      <c r="K404" s="7" t="s">
        <v>49</v>
      </c>
      <c r="L404" s="7"/>
      <c r="M404" s="7"/>
      <c r="N404" s="7" t="s">
        <v>50</v>
      </c>
      <c r="O404" s="7"/>
      <c r="P404" s="7"/>
      <c r="Q404" s="7" t="s">
        <v>51</v>
      </c>
      <c r="R404" s="7"/>
      <c r="S404" s="7"/>
      <c r="T404" s="7" t="s">
        <v>52</v>
      </c>
      <c r="U404" s="7"/>
      <c r="V404" s="7"/>
      <c r="W404" s="7" t="s">
        <v>53</v>
      </c>
      <c r="X404" s="7"/>
      <c r="Y404" s="7"/>
      <c r="Z404" s="7" t="s">
        <v>54</v>
      </c>
      <c r="AA404" s="7"/>
      <c r="AB404" s="7"/>
      <c r="AE404" s="7" t="s">
        <v>34</v>
      </c>
      <c r="AF404" s="7"/>
      <c r="AG404" s="7"/>
    </row>
    <row r="405" spans="1:33" x14ac:dyDescent="0.3">
      <c r="A405" t="s">
        <v>1</v>
      </c>
      <c r="B405" t="s">
        <v>2</v>
      </c>
      <c r="C405" t="s">
        <v>3</v>
      </c>
      <c r="D405" t="s">
        <v>6</v>
      </c>
      <c r="E405" t="s">
        <v>5</v>
      </c>
      <c r="F405" t="s">
        <v>4</v>
      </c>
      <c r="G405" t="s">
        <v>7</v>
      </c>
      <c r="H405" t="s">
        <v>10</v>
      </c>
      <c r="I405" t="s">
        <v>9</v>
      </c>
      <c r="J405" t="s">
        <v>8</v>
      </c>
      <c r="K405" t="s">
        <v>46</v>
      </c>
      <c r="L405" t="s">
        <v>47</v>
      </c>
      <c r="M405" t="s">
        <v>48</v>
      </c>
      <c r="N405" t="s">
        <v>46</v>
      </c>
      <c r="O405" t="s">
        <v>47</v>
      </c>
      <c r="P405" t="s">
        <v>48</v>
      </c>
      <c r="Q405" t="s">
        <v>46</v>
      </c>
      <c r="R405" t="s">
        <v>47</v>
      </c>
      <c r="S405" t="s">
        <v>48</v>
      </c>
      <c r="T405" t="s">
        <v>46</v>
      </c>
      <c r="U405" t="s">
        <v>47</v>
      </c>
      <c r="V405" t="s">
        <v>48</v>
      </c>
      <c r="W405" t="s">
        <v>46</v>
      </c>
      <c r="X405" t="s">
        <v>47</v>
      </c>
      <c r="Y405" t="s">
        <v>48</v>
      </c>
      <c r="Z405" t="s">
        <v>46</v>
      </c>
      <c r="AA405" t="s">
        <v>47</v>
      </c>
      <c r="AB405" t="s">
        <v>48</v>
      </c>
      <c r="AD405" t="s">
        <v>23</v>
      </c>
      <c r="AE405" t="s">
        <v>46</v>
      </c>
      <c r="AF405" t="s">
        <v>47</v>
      </c>
      <c r="AG405" t="s">
        <v>48</v>
      </c>
    </row>
    <row r="406" spans="1:33" x14ac:dyDescent="0.3">
      <c r="A406">
        <v>7</v>
      </c>
      <c r="B406" t="s">
        <v>11</v>
      </c>
      <c r="C406">
        <v>17</v>
      </c>
      <c r="D406">
        <v>25.86</v>
      </c>
      <c r="E406">
        <v>12.48</v>
      </c>
      <c r="F406">
        <f>D406-E406</f>
        <v>13.379999999999999</v>
      </c>
      <c r="G406">
        <v>13344</v>
      </c>
      <c r="H406">
        <v>5.18</v>
      </c>
      <c r="I406">
        <v>5.07</v>
      </c>
      <c r="J406" s="4">
        <f>(H406+I406)/2</f>
        <v>5.125</v>
      </c>
      <c r="K406" s="4">
        <v>3.06</v>
      </c>
      <c r="L406" s="4">
        <v>26.058</v>
      </c>
      <c r="M406" s="4">
        <v>102.352</v>
      </c>
      <c r="N406" s="4">
        <v>3.0390000000000001</v>
      </c>
      <c r="O406" s="4">
        <v>27.125</v>
      </c>
      <c r="P406" s="4">
        <v>105.65</v>
      </c>
      <c r="Q406" s="4">
        <v>3.5630000000000002</v>
      </c>
      <c r="R406" s="4">
        <v>3.7290000000000001</v>
      </c>
      <c r="S406" s="4">
        <v>22.196000000000002</v>
      </c>
      <c r="T406" s="4">
        <f>0.3076*K406^1.0067</f>
        <v>0.94833568106856847</v>
      </c>
      <c r="U406" s="4">
        <f>0.1428*L406^1.0375</f>
        <v>4.2050104331791145</v>
      </c>
      <c r="V406" s="4">
        <f>2*U406+T406</f>
        <v>9.3583565474267978</v>
      </c>
      <c r="W406" s="4">
        <f>0.3076*N406^1.0067</f>
        <v>0.94178404114590319</v>
      </c>
      <c r="X406" s="4">
        <f>0.1428*O406^1.0375</f>
        <v>4.3837857419838597</v>
      </c>
      <c r="Y406" s="4">
        <f>2*X406+W406</f>
        <v>9.7093555251136223</v>
      </c>
      <c r="Z406" s="4">
        <f>0.3076*Q406^1.0067</f>
        <v>1.105348737375387</v>
      </c>
      <c r="AA406" s="4">
        <f>0.1428*R406^1.0375</f>
        <v>0.55944230573751286</v>
      </c>
      <c r="AB406" s="4">
        <f>0.1321*S406^0.9121</f>
        <v>2.2327494250678055</v>
      </c>
      <c r="AD406" s="4">
        <f>F406/1000/PI()/0.0007/C406*100/G406*60*60</f>
        <v>9.6555217576154408</v>
      </c>
      <c r="AE406" s="4">
        <f>(1-2*Z406/(T406+W406))*100</f>
        <v>-16.960711470737522</v>
      </c>
      <c r="AF406" s="4">
        <f t="shared" ref="AF406:AF418" si="307">(1-2*AA406/(U406+X406))*100</f>
        <v>86.972742295240295</v>
      </c>
      <c r="AG406" s="4">
        <f t="shared" ref="AG406:AG418" si="308">(1-2*AB406/(V406+Y406))*100</f>
        <v>76.580835534188623</v>
      </c>
    </row>
    <row r="407" spans="1:33" x14ac:dyDescent="0.3">
      <c r="A407">
        <v>7</v>
      </c>
      <c r="B407" t="s">
        <v>12</v>
      </c>
      <c r="C407">
        <v>17.2</v>
      </c>
      <c r="D407">
        <v>24.78</v>
      </c>
      <c r="E407">
        <v>11.75</v>
      </c>
      <c r="F407">
        <f t="shared" ref="F407:F417" si="309">D407-E407</f>
        <v>13.030000000000001</v>
      </c>
      <c r="G407">
        <v>13344</v>
      </c>
      <c r="H407">
        <v>5.18</v>
      </c>
      <c r="I407">
        <v>5.07</v>
      </c>
      <c r="J407" s="4">
        <f t="shared" ref="J407:J418" si="310">(H407+I407)/2</f>
        <v>5.125</v>
      </c>
      <c r="K407" s="4">
        <v>3.06</v>
      </c>
      <c r="L407" s="4">
        <v>26.058</v>
      </c>
      <c r="M407" s="4">
        <v>102.352</v>
      </c>
      <c r="N407" s="4">
        <v>3.0390000000000001</v>
      </c>
      <c r="O407" s="4">
        <v>27.125</v>
      </c>
      <c r="P407" s="4">
        <v>105.65</v>
      </c>
      <c r="Q407" s="4">
        <v>3.5630000000000002</v>
      </c>
      <c r="R407" s="4">
        <v>3.427</v>
      </c>
      <c r="S407" s="4">
        <v>21.423999999999999</v>
      </c>
      <c r="T407" s="4">
        <f t="shared" ref="T407:T418" si="311">0.3076*K407^1.0067</f>
        <v>0.94833568106856847</v>
      </c>
      <c r="U407" s="4">
        <f t="shared" ref="U407:U418" si="312">0.1428*L407^1.0375</f>
        <v>4.2050104331791145</v>
      </c>
      <c r="V407" s="4">
        <f t="shared" ref="V407:V418" si="313">2*U407+T407</f>
        <v>9.3583565474267978</v>
      </c>
      <c r="W407" s="4">
        <f t="shared" ref="W407:W418" si="314">0.3076*N407^1.0067</f>
        <v>0.94178404114590319</v>
      </c>
      <c r="X407" s="4">
        <f t="shared" ref="X407:X418" si="315">0.1428*O407^1.0375</f>
        <v>4.3837857419838597</v>
      </c>
      <c r="Y407" s="4">
        <f t="shared" ref="Y407:Y418" si="316">2*X407+W407</f>
        <v>9.7093555251136223</v>
      </c>
      <c r="Z407" s="4">
        <f t="shared" ref="Z407:Z418" si="317">0.3076*Q407^1.0067</f>
        <v>1.105348737375387</v>
      </c>
      <c r="AA407" s="4">
        <f t="shared" ref="AA407:AA418" si="318">0.1428*R407^1.0375</f>
        <v>0.51250911150784728</v>
      </c>
      <c r="AB407" s="4">
        <f t="shared" ref="AB407:AB418" si="319">0.1321*S407^0.9121</f>
        <v>2.161808489937922</v>
      </c>
      <c r="AD407" s="4">
        <f t="shared" ref="AD407:AD418" si="320">F407/1000/PI()/0.0007/C407*100/G407*60*60</f>
        <v>9.2936117101600626</v>
      </c>
      <c r="AE407" s="4">
        <f t="shared" ref="AE407:AE418" si="321">(1-2*Z407/(T407+W407))*100</f>
        <v>-16.960711470737522</v>
      </c>
      <c r="AF407" s="4">
        <f t="shared" si="307"/>
        <v>88.065635717612722</v>
      </c>
      <c r="AG407" s="4">
        <f t="shared" si="308"/>
        <v>77.324930419406101</v>
      </c>
    </row>
    <row r="408" spans="1:33" x14ac:dyDescent="0.3">
      <c r="A408">
        <v>7</v>
      </c>
      <c r="B408" t="s">
        <v>13</v>
      </c>
      <c r="C408">
        <v>17.3</v>
      </c>
      <c r="D408">
        <v>25.38</v>
      </c>
      <c r="E408">
        <v>11.81</v>
      </c>
      <c r="F408">
        <f t="shared" si="309"/>
        <v>13.569999999999999</v>
      </c>
      <c r="G408">
        <v>13344</v>
      </c>
      <c r="H408">
        <v>5.18</v>
      </c>
      <c r="I408">
        <v>5.07</v>
      </c>
      <c r="J408" s="4">
        <f t="shared" si="310"/>
        <v>5.125</v>
      </c>
      <c r="K408" s="4">
        <v>3.06</v>
      </c>
      <c r="L408" s="4">
        <v>26.058</v>
      </c>
      <c r="M408" s="4">
        <v>102.352</v>
      </c>
      <c r="N408" s="4">
        <v>3.0390000000000001</v>
      </c>
      <c r="O408" s="4">
        <v>27.125</v>
      </c>
      <c r="P408" s="4">
        <v>105.65</v>
      </c>
      <c r="Q408" s="4">
        <v>3.5920000000000001</v>
      </c>
      <c r="R408" s="4">
        <v>3.3079999999999998</v>
      </c>
      <c r="S408" s="4">
        <v>21.405999999999999</v>
      </c>
      <c r="T408" s="4">
        <f t="shared" si="311"/>
        <v>0.94833568106856847</v>
      </c>
      <c r="U408" s="4">
        <f t="shared" si="312"/>
        <v>4.2050104331791145</v>
      </c>
      <c r="V408" s="4">
        <f t="shared" si="313"/>
        <v>9.3583565474267978</v>
      </c>
      <c r="W408" s="4">
        <f t="shared" si="314"/>
        <v>0.94178404114590319</v>
      </c>
      <c r="X408" s="4">
        <f t="shared" si="315"/>
        <v>4.3837857419838597</v>
      </c>
      <c r="Y408" s="4">
        <f t="shared" si="316"/>
        <v>9.7093555251136223</v>
      </c>
      <c r="Z408" s="4">
        <f t="shared" si="317"/>
        <v>1.1144059251844836</v>
      </c>
      <c r="AA408" s="4">
        <f t="shared" si="318"/>
        <v>0.49405740688746425</v>
      </c>
      <c r="AB408" s="4">
        <f t="shared" si="319"/>
        <v>2.1601517754866548</v>
      </c>
      <c r="AD408" s="4">
        <f t="shared" si="320"/>
        <v>9.6228186071191821</v>
      </c>
      <c r="AE408" s="4">
        <f t="shared" si="321"/>
        <v>-17.919083334979558</v>
      </c>
      <c r="AF408" s="4">
        <f t="shared" si="307"/>
        <v>88.495304887635442</v>
      </c>
      <c r="AG408" s="4">
        <f t="shared" si="308"/>
        <v>77.342307590248254</v>
      </c>
    </row>
    <row r="409" spans="1:33" x14ac:dyDescent="0.3">
      <c r="A409">
        <v>7</v>
      </c>
      <c r="B409" t="s">
        <v>14</v>
      </c>
      <c r="C409">
        <v>17.600000000000001</v>
      </c>
      <c r="D409">
        <v>25.19</v>
      </c>
      <c r="E409">
        <v>11.78</v>
      </c>
      <c r="F409">
        <f t="shared" si="309"/>
        <v>13.410000000000002</v>
      </c>
      <c r="G409">
        <v>13344</v>
      </c>
      <c r="H409">
        <v>5.18</v>
      </c>
      <c r="I409">
        <v>5.07</v>
      </c>
      <c r="J409" s="4">
        <f t="shared" si="310"/>
        <v>5.125</v>
      </c>
      <c r="K409" s="4">
        <v>3.06</v>
      </c>
      <c r="L409" s="4">
        <v>26.058</v>
      </c>
      <c r="M409" s="4">
        <v>102.352</v>
      </c>
      <c r="N409" s="4">
        <v>3.0390000000000001</v>
      </c>
      <c r="O409" s="4">
        <v>27.125</v>
      </c>
      <c r="P409" s="4">
        <v>105.65</v>
      </c>
      <c r="Q409" s="4">
        <v>3.6059999999999999</v>
      </c>
      <c r="R409" s="4">
        <v>3.4319999999999999</v>
      </c>
      <c r="S409" s="4">
        <v>21.518000000000001</v>
      </c>
      <c r="T409" s="4">
        <f t="shared" si="311"/>
        <v>0.94833568106856847</v>
      </c>
      <c r="U409" s="4">
        <f t="shared" si="312"/>
        <v>4.2050104331791145</v>
      </c>
      <c r="V409" s="4">
        <f t="shared" si="313"/>
        <v>9.3583565474267978</v>
      </c>
      <c r="W409" s="4">
        <f t="shared" si="314"/>
        <v>0.94178404114590319</v>
      </c>
      <c r="X409" s="4">
        <f t="shared" si="315"/>
        <v>4.3837857419838597</v>
      </c>
      <c r="Y409" s="4">
        <f t="shared" si="316"/>
        <v>9.7093555251136223</v>
      </c>
      <c r="Z409" s="4">
        <f t="shared" si="317"/>
        <v>1.1187785362749685</v>
      </c>
      <c r="AA409" s="4">
        <f t="shared" si="318"/>
        <v>0.51328492525528713</v>
      </c>
      <c r="AB409" s="4">
        <f t="shared" si="319"/>
        <v>2.1704582357551012</v>
      </c>
      <c r="AD409" s="4">
        <f t="shared" si="320"/>
        <v>9.3472673558040817</v>
      </c>
      <c r="AE409" s="4">
        <f t="shared" si="321"/>
        <v>-18.381764194725527</v>
      </c>
      <c r="AF409" s="4">
        <f t="shared" si="307"/>
        <v>88.047570001961361</v>
      </c>
      <c r="AG409" s="4">
        <f t="shared" si="308"/>
        <v>77.234203794373443</v>
      </c>
    </row>
    <row r="410" spans="1:33" x14ac:dyDescent="0.3">
      <c r="A410">
        <v>8</v>
      </c>
      <c r="B410" t="s">
        <v>11</v>
      </c>
      <c r="C410">
        <v>17.3</v>
      </c>
      <c r="D410">
        <v>22.71</v>
      </c>
      <c r="E410">
        <v>11.72</v>
      </c>
      <c r="F410">
        <f t="shared" si="309"/>
        <v>10.99</v>
      </c>
      <c r="G410">
        <v>13344</v>
      </c>
      <c r="H410">
        <v>5.18</v>
      </c>
      <c r="I410">
        <v>5.07</v>
      </c>
      <c r="J410" s="4">
        <f t="shared" si="310"/>
        <v>5.125</v>
      </c>
      <c r="K410" s="4">
        <v>3.06</v>
      </c>
      <c r="L410" s="4">
        <v>26.058</v>
      </c>
      <c r="M410" s="4">
        <v>102.352</v>
      </c>
      <c r="N410" s="4">
        <v>3.0390000000000001</v>
      </c>
      <c r="O410" s="4">
        <v>27.125</v>
      </c>
      <c r="P410" s="4">
        <v>105.65</v>
      </c>
      <c r="Q410" s="4">
        <v>3.5680000000000001</v>
      </c>
      <c r="R410" s="4">
        <v>3.7469999999999999</v>
      </c>
      <c r="S410" s="4">
        <v>22.722000000000001</v>
      </c>
      <c r="T410" s="4">
        <f t="shared" si="311"/>
        <v>0.94833568106856847</v>
      </c>
      <c r="U410" s="4">
        <f t="shared" si="312"/>
        <v>4.2050104331791145</v>
      </c>
      <c r="V410" s="4">
        <f t="shared" si="313"/>
        <v>9.3583565474267978</v>
      </c>
      <c r="W410" s="4">
        <f t="shared" si="314"/>
        <v>0.94178404114590319</v>
      </c>
      <c r="X410" s="4">
        <f t="shared" si="315"/>
        <v>4.3837857419838597</v>
      </c>
      <c r="Y410" s="4">
        <f t="shared" si="316"/>
        <v>9.7093555251136223</v>
      </c>
      <c r="Z410" s="4">
        <f t="shared" si="317"/>
        <v>1.1069102863546898</v>
      </c>
      <c r="AA410" s="4">
        <f t="shared" si="318"/>
        <v>0.56224427119114839</v>
      </c>
      <c r="AB410" s="4">
        <f t="shared" si="319"/>
        <v>2.2809602707009917</v>
      </c>
      <c r="AD410" s="4">
        <f t="shared" si="320"/>
        <v>7.7932775602240092</v>
      </c>
      <c r="AE410" s="4">
        <f t="shared" si="321"/>
        <v>-17.1259442822838</v>
      </c>
      <c r="AF410" s="4">
        <f t="shared" si="307"/>
        <v>86.907495306104892</v>
      </c>
      <c r="AG410" s="4">
        <f t="shared" si="308"/>
        <v>76.075155089153853</v>
      </c>
    </row>
    <row r="411" spans="1:33" x14ac:dyDescent="0.3">
      <c r="A411">
        <v>8</v>
      </c>
      <c r="B411" t="s">
        <v>12</v>
      </c>
      <c r="C411">
        <v>17.2</v>
      </c>
      <c r="D411">
        <v>23.19</v>
      </c>
      <c r="E411">
        <v>11.79</v>
      </c>
      <c r="F411">
        <f t="shared" si="309"/>
        <v>11.400000000000002</v>
      </c>
      <c r="G411">
        <v>13344</v>
      </c>
      <c r="H411">
        <v>5.18</v>
      </c>
      <c r="I411">
        <v>5.07</v>
      </c>
      <c r="J411" s="4">
        <f t="shared" si="310"/>
        <v>5.125</v>
      </c>
      <c r="K411" s="4">
        <v>3.06</v>
      </c>
      <c r="L411" s="4">
        <v>26.058</v>
      </c>
      <c r="M411" s="4">
        <v>102.352</v>
      </c>
      <c r="N411" s="4">
        <v>3.0390000000000001</v>
      </c>
      <c r="O411" s="4">
        <v>27.125</v>
      </c>
      <c r="P411" s="4">
        <v>105.65</v>
      </c>
      <c r="Q411" s="4">
        <v>3.48</v>
      </c>
      <c r="R411" s="4">
        <v>3.8679999999999999</v>
      </c>
      <c r="S411" s="4">
        <v>22.896999999999998</v>
      </c>
      <c r="T411" s="4">
        <f t="shared" si="311"/>
        <v>0.94833568106856847</v>
      </c>
      <c r="U411" s="4">
        <f t="shared" si="312"/>
        <v>4.2050104331791145</v>
      </c>
      <c r="V411" s="4">
        <f t="shared" si="313"/>
        <v>9.3583565474267978</v>
      </c>
      <c r="W411" s="4">
        <f t="shared" si="314"/>
        <v>0.94178404114590319</v>
      </c>
      <c r="X411" s="4">
        <f t="shared" si="315"/>
        <v>4.3837857419838597</v>
      </c>
      <c r="Y411" s="4">
        <f t="shared" si="316"/>
        <v>9.7093555251136223</v>
      </c>
      <c r="Z411" s="4">
        <f t="shared" si="317"/>
        <v>1.0794291847818143</v>
      </c>
      <c r="AA411" s="4">
        <f t="shared" si="318"/>
        <v>0.58109269420983767</v>
      </c>
      <c r="AB411" s="4">
        <f t="shared" si="319"/>
        <v>2.296978151156337</v>
      </c>
      <c r="AD411" s="4">
        <f t="shared" si="320"/>
        <v>8.1310186873234631</v>
      </c>
      <c r="AE411" s="4">
        <f t="shared" si="321"/>
        <v>-14.218075404996133</v>
      </c>
      <c r="AF411" s="4">
        <f t="shared" si="307"/>
        <v>86.468588091769178</v>
      </c>
      <c r="AG411" s="4">
        <f t="shared" si="308"/>
        <v>75.907144575942738</v>
      </c>
    </row>
    <row r="412" spans="1:33" x14ac:dyDescent="0.3">
      <c r="A412">
        <v>8</v>
      </c>
      <c r="B412" t="s">
        <v>13</v>
      </c>
      <c r="C412">
        <v>17.100000000000001</v>
      </c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D412" s="4"/>
      <c r="AE412" s="4"/>
      <c r="AF412" s="4"/>
      <c r="AG412" s="4"/>
    </row>
    <row r="413" spans="1:33" x14ac:dyDescent="0.3">
      <c r="A413">
        <v>8</v>
      </c>
      <c r="B413" t="s">
        <v>14</v>
      </c>
      <c r="C413">
        <v>16.7</v>
      </c>
      <c r="D413">
        <v>22.07</v>
      </c>
      <c r="E413">
        <v>11.72</v>
      </c>
      <c r="F413">
        <f t="shared" si="309"/>
        <v>10.35</v>
      </c>
      <c r="G413">
        <v>13344</v>
      </c>
      <c r="H413">
        <v>5.18</v>
      </c>
      <c r="I413">
        <v>5.07</v>
      </c>
      <c r="J413" s="4">
        <f t="shared" si="310"/>
        <v>5.125</v>
      </c>
      <c r="K413" s="4">
        <v>3.06</v>
      </c>
      <c r="L413" s="4">
        <v>26.058</v>
      </c>
      <c r="M413" s="4">
        <v>102.352</v>
      </c>
      <c r="N413" s="4">
        <v>3.0390000000000001</v>
      </c>
      <c r="O413" s="4">
        <v>27.125</v>
      </c>
      <c r="P413" s="4">
        <v>105.65</v>
      </c>
      <c r="Q413" s="4">
        <v>3.7170000000000001</v>
      </c>
      <c r="R413" s="4">
        <v>3.976</v>
      </c>
      <c r="S413" s="4">
        <v>23.97</v>
      </c>
      <c r="T413" s="4">
        <f t="shared" si="311"/>
        <v>0.94833568106856847</v>
      </c>
      <c r="U413" s="4">
        <f t="shared" si="312"/>
        <v>4.2050104331791145</v>
      </c>
      <c r="V413" s="4">
        <f t="shared" si="313"/>
        <v>9.3583565474267978</v>
      </c>
      <c r="W413" s="4">
        <f t="shared" si="314"/>
        <v>0.94178404114590319</v>
      </c>
      <c r="X413" s="4">
        <f t="shared" si="315"/>
        <v>4.3837857419838597</v>
      </c>
      <c r="Y413" s="4">
        <f t="shared" si="316"/>
        <v>9.7093555251136223</v>
      </c>
      <c r="Z413" s="4">
        <f t="shared" si="317"/>
        <v>1.1534510862981759</v>
      </c>
      <c r="AA413" s="4">
        <f t="shared" si="318"/>
        <v>0.59793478901206043</v>
      </c>
      <c r="AB413" s="4">
        <f t="shared" si="319"/>
        <v>2.3949587157556773</v>
      </c>
      <c r="AD413" s="4">
        <f t="shared" si="320"/>
        <v>7.6031303010679805</v>
      </c>
      <c r="AE413" s="4">
        <f t="shared" si="321"/>
        <v>-22.050584705479736</v>
      </c>
      <c r="AF413" s="4">
        <f t="shared" si="307"/>
        <v>86.076400538153081</v>
      </c>
      <c r="AG413" s="4">
        <f t="shared" si="308"/>
        <v>74.879432764199549</v>
      </c>
    </row>
    <row r="414" spans="1:33" x14ac:dyDescent="0.3">
      <c r="A414">
        <v>9</v>
      </c>
      <c r="B414" t="s">
        <v>11</v>
      </c>
      <c r="C414">
        <v>17.5</v>
      </c>
      <c r="D414">
        <v>21.28</v>
      </c>
      <c r="E414">
        <v>11.72</v>
      </c>
      <c r="F414">
        <f t="shared" si="309"/>
        <v>9.56</v>
      </c>
      <c r="G414">
        <v>13344</v>
      </c>
      <c r="H414">
        <v>5.18</v>
      </c>
      <c r="I414">
        <v>5.07</v>
      </c>
      <c r="J414" s="4">
        <f t="shared" si="310"/>
        <v>5.125</v>
      </c>
      <c r="K414" s="4">
        <v>3.06</v>
      </c>
      <c r="L414" s="4">
        <v>26.058</v>
      </c>
      <c r="M414" s="4">
        <v>102.352</v>
      </c>
      <c r="N414" s="4">
        <v>3.0390000000000001</v>
      </c>
      <c r="O414" s="4">
        <v>27.125</v>
      </c>
      <c r="P414" s="4">
        <v>105.65</v>
      </c>
      <c r="Q414" s="4">
        <v>3.6520000000000001</v>
      </c>
      <c r="R414" s="4">
        <v>4.3230000000000004</v>
      </c>
      <c r="S414" s="4">
        <v>25.311</v>
      </c>
      <c r="T414" s="4">
        <f t="shared" si="311"/>
        <v>0.94833568106856847</v>
      </c>
      <c r="U414" s="4">
        <f t="shared" si="312"/>
        <v>4.2050104331791145</v>
      </c>
      <c r="V414" s="4">
        <f t="shared" si="313"/>
        <v>9.3583565474267978</v>
      </c>
      <c r="W414" s="4">
        <f t="shared" si="314"/>
        <v>0.94178404114590319</v>
      </c>
      <c r="X414" s="4">
        <f t="shared" si="315"/>
        <v>4.3837857419838597</v>
      </c>
      <c r="Y414" s="4">
        <f t="shared" si="316"/>
        <v>9.7093555251136223</v>
      </c>
      <c r="Z414" s="4">
        <f t="shared" si="317"/>
        <v>1.1331464855062554</v>
      </c>
      <c r="AA414" s="4">
        <f t="shared" si="318"/>
        <v>0.65216184901309648</v>
      </c>
      <c r="AB414" s="4">
        <f t="shared" si="319"/>
        <v>2.5168726047002754</v>
      </c>
      <c r="AD414" s="4">
        <f t="shared" si="320"/>
        <v>6.7017527057341937</v>
      </c>
      <c r="AE414" s="4">
        <f t="shared" si="321"/>
        <v>-19.902085797893964</v>
      </c>
      <c r="AF414" s="4">
        <f t="shared" si="307"/>
        <v>84.813661059997813</v>
      </c>
      <c r="AG414" s="4">
        <f t="shared" si="308"/>
        <v>73.600685859685854</v>
      </c>
    </row>
    <row r="415" spans="1:33" x14ac:dyDescent="0.3">
      <c r="A415">
        <v>9</v>
      </c>
      <c r="B415" t="s">
        <v>12</v>
      </c>
      <c r="C415">
        <v>16.899999999999999</v>
      </c>
      <c r="D415">
        <v>21.32</v>
      </c>
      <c r="E415">
        <v>11.8</v>
      </c>
      <c r="F415">
        <f t="shared" si="309"/>
        <v>9.52</v>
      </c>
      <c r="G415">
        <v>13344</v>
      </c>
      <c r="H415">
        <v>5.18</v>
      </c>
      <c r="I415">
        <v>5.07</v>
      </c>
      <c r="J415" s="4">
        <f t="shared" si="310"/>
        <v>5.125</v>
      </c>
      <c r="K415" s="4">
        <v>3.06</v>
      </c>
      <c r="L415" s="4">
        <v>26.058</v>
      </c>
      <c r="M415" s="4">
        <v>102.352</v>
      </c>
      <c r="N415" s="4">
        <v>3.0390000000000001</v>
      </c>
      <c r="O415" s="4">
        <v>27.125</v>
      </c>
      <c r="P415" s="4">
        <v>105.65</v>
      </c>
      <c r="Q415" s="4">
        <v>3.7149999999999999</v>
      </c>
      <c r="R415" s="4">
        <v>4.2990000000000004</v>
      </c>
      <c r="S415" s="4">
        <v>25.414999999999999</v>
      </c>
      <c r="T415" s="4">
        <f t="shared" si="311"/>
        <v>0.94833568106856847</v>
      </c>
      <c r="U415" s="4">
        <f t="shared" si="312"/>
        <v>4.2050104331791145</v>
      </c>
      <c r="V415" s="4">
        <f t="shared" si="313"/>
        <v>9.3583565474267978</v>
      </c>
      <c r="W415" s="4">
        <f t="shared" si="314"/>
        <v>0.94178404114590319</v>
      </c>
      <c r="X415" s="4">
        <f t="shared" si="315"/>
        <v>4.3837857419838597</v>
      </c>
      <c r="Y415" s="4">
        <f t="shared" si="316"/>
        <v>9.7093555251136223</v>
      </c>
      <c r="Z415" s="4">
        <f t="shared" si="317"/>
        <v>1.1528262936615634</v>
      </c>
      <c r="AA415" s="4">
        <f t="shared" si="318"/>
        <v>0.64840586089132157</v>
      </c>
      <c r="AB415" s="4">
        <f t="shared" si="319"/>
        <v>2.5263034236417528</v>
      </c>
      <c r="AD415" s="4">
        <f t="shared" si="320"/>
        <v>6.9106484165737188</v>
      </c>
      <c r="AE415" s="4">
        <f t="shared" si="321"/>
        <v>-21.984473270392368</v>
      </c>
      <c r="AF415" s="4">
        <f t="shared" si="307"/>
        <v>84.901123564525207</v>
      </c>
      <c r="AG415" s="4">
        <f t="shared" si="308"/>
        <v>73.501766609116103</v>
      </c>
    </row>
    <row r="416" spans="1:33" x14ac:dyDescent="0.3">
      <c r="A416">
        <v>9</v>
      </c>
      <c r="B416" t="s">
        <v>13</v>
      </c>
      <c r="C416">
        <v>17.2</v>
      </c>
      <c r="D416">
        <v>20.6</v>
      </c>
      <c r="E416">
        <v>11.75</v>
      </c>
      <c r="F416">
        <f t="shared" si="309"/>
        <v>8.8500000000000014</v>
      </c>
      <c r="G416">
        <v>13344</v>
      </c>
      <c r="H416">
        <v>5.18</v>
      </c>
      <c r="I416">
        <v>5.07</v>
      </c>
      <c r="J416" s="4">
        <f t="shared" si="310"/>
        <v>5.125</v>
      </c>
      <c r="K416" s="4">
        <v>3.06</v>
      </c>
      <c r="L416" s="4">
        <v>26.058</v>
      </c>
      <c r="M416" s="4">
        <v>102.352</v>
      </c>
      <c r="N416" s="4">
        <v>3.0390000000000001</v>
      </c>
      <c r="O416" s="4">
        <v>27.125</v>
      </c>
      <c r="P416" s="4">
        <v>105.65</v>
      </c>
      <c r="Q416" s="4">
        <v>3.7789999999999999</v>
      </c>
      <c r="R416" s="4">
        <v>4.6980000000000004</v>
      </c>
      <c r="S416" s="4">
        <v>27.05</v>
      </c>
      <c r="T416" s="4">
        <f t="shared" si="311"/>
        <v>0.94833568106856847</v>
      </c>
      <c r="U416" s="4">
        <f t="shared" si="312"/>
        <v>4.2050104331791145</v>
      </c>
      <c r="V416" s="4">
        <f t="shared" si="313"/>
        <v>9.3583565474267978</v>
      </c>
      <c r="W416" s="4">
        <f t="shared" si="314"/>
        <v>0.94178404114590319</v>
      </c>
      <c r="X416" s="4">
        <f t="shared" si="315"/>
        <v>4.3837857419838597</v>
      </c>
      <c r="Y416" s="4">
        <f t="shared" si="316"/>
        <v>9.7093555251136223</v>
      </c>
      <c r="Z416" s="4">
        <f t="shared" si="317"/>
        <v>1.1728207693104951</v>
      </c>
      <c r="AA416" s="4">
        <f t="shared" si="318"/>
        <v>0.71094819812346666</v>
      </c>
      <c r="AB416" s="4">
        <f t="shared" si="319"/>
        <v>2.6741304178869836</v>
      </c>
      <c r="AD416" s="4">
        <f t="shared" si="320"/>
        <v>6.3122381914747931</v>
      </c>
      <c r="AE416" s="4">
        <f t="shared" si="321"/>
        <v>-24.100156781223745</v>
      </c>
      <c r="AF416" s="4">
        <f t="shared" si="307"/>
        <v>83.44475328965467</v>
      </c>
      <c r="AG416" s="4">
        <f t="shared" si="308"/>
        <v>71.95121881730087</v>
      </c>
    </row>
    <row r="417" spans="1:33" x14ac:dyDescent="0.3">
      <c r="A417">
        <v>9</v>
      </c>
      <c r="B417" t="s">
        <v>14</v>
      </c>
      <c r="C417">
        <v>17.2</v>
      </c>
      <c r="D417">
        <v>21.39</v>
      </c>
      <c r="E417">
        <v>11.8</v>
      </c>
      <c r="F417">
        <f t="shared" si="309"/>
        <v>9.59</v>
      </c>
      <c r="G417">
        <v>13344</v>
      </c>
      <c r="H417">
        <v>5.18</v>
      </c>
      <c r="I417">
        <v>5.07</v>
      </c>
      <c r="J417" s="4">
        <f t="shared" si="310"/>
        <v>5.125</v>
      </c>
      <c r="K417" s="4">
        <v>3.06</v>
      </c>
      <c r="L417" s="4">
        <v>26.058</v>
      </c>
      <c r="M417" s="4">
        <v>102.352</v>
      </c>
      <c r="N417" s="4">
        <v>3.0390000000000001</v>
      </c>
      <c r="O417" s="4">
        <v>27.125</v>
      </c>
      <c r="P417" s="4">
        <v>105.65</v>
      </c>
      <c r="Q417" s="4">
        <v>3.7719999999999998</v>
      </c>
      <c r="R417" s="4">
        <v>4.2619999999999996</v>
      </c>
      <c r="S417" s="4">
        <v>25.462</v>
      </c>
      <c r="T417" s="4">
        <f t="shared" si="311"/>
        <v>0.94833568106856847</v>
      </c>
      <c r="U417" s="4">
        <f t="shared" si="312"/>
        <v>4.2050104331791145</v>
      </c>
      <c r="V417" s="4">
        <f t="shared" si="313"/>
        <v>9.3583565474267978</v>
      </c>
      <c r="W417" s="4">
        <f t="shared" si="314"/>
        <v>0.94178404114590319</v>
      </c>
      <c r="X417" s="4">
        <f t="shared" si="315"/>
        <v>4.3837857419838597</v>
      </c>
      <c r="Y417" s="4">
        <f t="shared" si="316"/>
        <v>9.7093555251136223</v>
      </c>
      <c r="Z417" s="4">
        <f t="shared" si="317"/>
        <v>1.1706337623345386</v>
      </c>
      <c r="AA417" s="4">
        <f t="shared" si="318"/>
        <v>0.6426169211100865</v>
      </c>
      <c r="AB417" s="4">
        <f t="shared" si="319"/>
        <v>2.530564314739518</v>
      </c>
      <c r="AD417" s="4">
        <f t="shared" si="320"/>
        <v>6.8400411588975434</v>
      </c>
      <c r="AE417" s="4">
        <f t="shared" si="321"/>
        <v>-23.868742130579925</v>
      </c>
      <c r="AF417" s="4">
        <f t="shared" si="307"/>
        <v>85.035925687271472</v>
      </c>
      <c r="AG417" s="4">
        <f t="shared" si="308"/>
        <v>73.457074397679762</v>
      </c>
    </row>
    <row r="418" spans="1:33" x14ac:dyDescent="0.3">
      <c r="A418">
        <v>10</v>
      </c>
      <c r="B418" t="s">
        <v>11</v>
      </c>
      <c r="C418">
        <v>16.7</v>
      </c>
      <c r="D418">
        <v>21.08</v>
      </c>
      <c r="E418">
        <v>11.78</v>
      </c>
      <c r="F418">
        <f>D418-E418</f>
        <v>9.2999999999999989</v>
      </c>
      <c r="G418">
        <v>13344</v>
      </c>
      <c r="H418">
        <v>5.18</v>
      </c>
      <c r="I418">
        <v>5.07</v>
      </c>
      <c r="J418" s="4">
        <f t="shared" si="310"/>
        <v>5.125</v>
      </c>
      <c r="K418" s="4">
        <v>3.06</v>
      </c>
      <c r="L418" s="4">
        <v>26.058</v>
      </c>
      <c r="M418" s="4">
        <v>102.352</v>
      </c>
      <c r="N418" s="4">
        <v>3.0390000000000001</v>
      </c>
      <c r="O418" s="4">
        <v>27.125</v>
      </c>
      <c r="P418" s="4">
        <v>105.65</v>
      </c>
      <c r="Q418" s="4">
        <v>3.391</v>
      </c>
      <c r="R418" s="4">
        <v>6.4710000000000001</v>
      </c>
      <c r="S418" s="4">
        <v>32.072000000000003</v>
      </c>
      <c r="T418" s="4">
        <f t="shared" si="311"/>
        <v>0.94833568106856847</v>
      </c>
      <c r="U418" s="4">
        <f t="shared" si="312"/>
        <v>4.2050104331791145</v>
      </c>
      <c r="V418" s="4">
        <f t="shared" si="313"/>
        <v>9.3583565474267978</v>
      </c>
      <c r="W418" s="4">
        <f t="shared" si="314"/>
        <v>0.94178404114590319</v>
      </c>
      <c r="X418" s="4">
        <f t="shared" si="315"/>
        <v>4.3837857419838597</v>
      </c>
      <c r="Y418" s="4">
        <f t="shared" si="316"/>
        <v>9.7093555251136223</v>
      </c>
      <c r="Z418" s="4">
        <f t="shared" si="317"/>
        <v>1.0516405341798256</v>
      </c>
      <c r="AA418" s="4">
        <f t="shared" si="318"/>
        <v>0.99108530028306008</v>
      </c>
      <c r="AB418" s="4">
        <f t="shared" si="319"/>
        <v>3.1234918827913614</v>
      </c>
      <c r="AD418" s="4">
        <f t="shared" si="320"/>
        <v>6.8317982415393477</v>
      </c>
      <c r="AE418" s="4">
        <f t="shared" si="321"/>
        <v>-11.277663718329901</v>
      </c>
      <c r="AF418" s="4">
        <f t="shared" si="307"/>
        <v>76.921438579504908</v>
      </c>
      <c r="AG418" s="4">
        <f t="shared" si="308"/>
        <v>67.237895444314688</v>
      </c>
    </row>
    <row r="419" spans="1:33" x14ac:dyDescent="0.3">
      <c r="A419">
        <v>10</v>
      </c>
      <c r="B419" t="s">
        <v>12</v>
      </c>
      <c r="C419">
        <v>17.2</v>
      </c>
      <c r="D419">
        <v>20.3</v>
      </c>
      <c r="E419">
        <v>11.77</v>
      </c>
      <c r="F419">
        <f>D419-E419</f>
        <v>8.5300000000000011</v>
      </c>
      <c r="G419">
        <v>13344</v>
      </c>
      <c r="H419">
        <v>5.18</v>
      </c>
      <c r="I419">
        <v>5.07</v>
      </c>
      <c r="J419" s="4">
        <f t="shared" ref="J419" si="322">(H419+I419)/2</f>
        <v>5.125</v>
      </c>
      <c r="K419" s="4">
        <v>3.06</v>
      </c>
      <c r="L419" s="4">
        <v>26.058</v>
      </c>
      <c r="M419" s="4">
        <v>102.352</v>
      </c>
      <c r="N419" s="4">
        <v>3.0390000000000001</v>
      </c>
      <c r="O419" s="4">
        <v>27.125</v>
      </c>
      <c r="P419" s="4">
        <v>105.65</v>
      </c>
      <c r="Q419" s="4">
        <v>3.4830000000000001</v>
      </c>
      <c r="R419" s="4">
        <v>6.048</v>
      </c>
      <c r="S419" s="4">
        <v>30.78</v>
      </c>
      <c r="T419" s="4">
        <f t="shared" ref="T419" si="323">0.3076*K419^1.0067</f>
        <v>0.94833568106856847</v>
      </c>
      <c r="U419" s="4">
        <f t="shared" ref="U419" si="324">0.1428*L419^1.0375</f>
        <v>4.2050104331791145</v>
      </c>
      <c r="V419" s="4">
        <f t="shared" ref="V419" si="325">2*U419+T419</f>
        <v>9.3583565474267978</v>
      </c>
      <c r="W419" s="4">
        <f t="shared" ref="W419" si="326">0.3076*N419^1.0067</f>
        <v>0.94178404114590319</v>
      </c>
      <c r="X419" s="4">
        <f t="shared" ref="X419" si="327">0.1428*O419^1.0375</f>
        <v>4.3837857419838597</v>
      </c>
      <c r="Y419" s="4">
        <f t="shared" ref="Y419" si="328">2*X419+W419</f>
        <v>9.7093555251136223</v>
      </c>
      <c r="Z419" s="4">
        <f t="shared" ref="Z419" si="329">0.3076*Q419^1.0067</f>
        <v>1.0803659645211487</v>
      </c>
      <c r="AA419" s="4">
        <f t="shared" ref="AA419" si="330">0.1428*R419^1.0375</f>
        <v>0.92395417406181979</v>
      </c>
      <c r="AB419" s="4">
        <f t="shared" ref="AB419" si="331">0.1321*S419^0.9121</f>
        <v>3.0085180525322461</v>
      </c>
      <c r="AD419" s="4">
        <f t="shared" ref="AD419" si="332">F419/1000/PI()/0.0007/C419*100/G419*60*60</f>
        <v>6.083999070427117</v>
      </c>
      <c r="AE419" s="4">
        <f t="shared" ref="AE419" si="333">(1-2*Z419/(T419+W419))*100</f>
        <v>-14.317199257133595</v>
      </c>
      <c r="AF419" s="4">
        <f t="shared" ref="AF419" si="334">(1-2*AA419/(U419+X419))*100</f>
        <v>78.484664085201956</v>
      </c>
      <c r="AG419" s="4">
        <f t="shared" ref="AG419" si="335">(1-2*AB419/(V419+Y419))*100</f>
        <v>68.443848521660456</v>
      </c>
    </row>
    <row r="420" spans="1:33" x14ac:dyDescent="0.3">
      <c r="A420">
        <v>10</v>
      </c>
      <c r="B420" t="s">
        <v>13</v>
      </c>
      <c r="C420">
        <v>16.899999999999999</v>
      </c>
      <c r="D420">
        <v>19.75</v>
      </c>
      <c r="E420">
        <v>11.8</v>
      </c>
      <c r="F420">
        <f t="shared" ref="F420:F421" si="336">D420-E420</f>
        <v>7.9499999999999993</v>
      </c>
      <c r="G420">
        <v>13344</v>
      </c>
      <c r="H420">
        <v>5.18</v>
      </c>
      <c r="I420">
        <v>5.07</v>
      </c>
      <c r="J420" s="4">
        <f t="shared" ref="J420:J421" si="337">(H420+I420)/2</f>
        <v>5.125</v>
      </c>
      <c r="K420" s="4">
        <v>3.06</v>
      </c>
      <c r="L420" s="4">
        <v>26.058</v>
      </c>
      <c r="M420" s="4">
        <v>102.352</v>
      </c>
      <c r="N420" s="4">
        <v>3.0390000000000001</v>
      </c>
      <c r="O420" s="4">
        <v>27.125</v>
      </c>
      <c r="P420" s="4">
        <v>105.65</v>
      </c>
      <c r="Q420" s="4">
        <v>3.5390000000000001</v>
      </c>
      <c r="R420" s="4">
        <v>6.0250000000000004</v>
      </c>
      <c r="S420" s="4">
        <v>30.927</v>
      </c>
      <c r="T420" s="4">
        <f>0.3076*K420^1.0067</f>
        <v>0.94833568106856847</v>
      </c>
      <c r="U420" s="4">
        <f>0.1428*L420^1.0375</f>
        <v>4.2050104331791145</v>
      </c>
      <c r="V420" s="4">
        <f t="shared" ref="V420:V421" si="338">2*U420+T420</f>
        <v>9.3583565474267978</v>
      </c>
      <c r="W420" s="4">
        <f>0.3076*N420^1.0067</f>
        <v>0.94178404114590319</v>
      </c>
      <c r="X420" s="4">
        <f>0.1428*O420^1.0375</f>
        <v>4.3837857419838597</v>
      </c>
      <c r="Y420" s="4">
        <f t="shared" ref="Y420:Y421" si="339">2*X420+W420</f>
        <v>9.7093555251136223</v>
      </c>
      <c r="Z420" s="4">
        <f>0.3076*Q420^1.0067</f>
        <v>1.097853507009044</v>
      </c>
      <c r="AA420" s="4">
        <f>0.1428*R420^1.0375</f>
        <v>0.92030895540374358</v>
      </c>
      <c r="AB420" s="4">
        <f>0.1321*S420^0.9121</f>
        <v>3.0216205108669376</v>
      </c>
      <c r="AD420" s="4">
        <f>F420/1000/PI()/0.0007/C420*100/G420*60*60</f>
        <v>5.7709721545967509</v>
      </c>
      <c r="AE420" s="4">
        <f t="shared" ref="AE420:AG421" si="340">(1-2*Z420/(T420+W420))*100</f>
        <v>-16.167615638949528</v>
      </c>
      <c r="AF420" s="4">
        <f t="shared" si="340"/>
        <v>78.569547195331353</v>
      </c>
      <c r="AG420" s="4">
        <f t="shared" si="340"/>
        <v>68.306417682712976</v>
      </c>
    </row>
    <row r="421" spans="1:33" x14ac:dyDescent="0.3">
      <c r="A421">
        <v>10</v>
      </c>
      <c r="B421" t="s">
        <v>14</v>
      </c>
      <c r="C421">
        <v>17.100000000000001</v>
      </c>
      <c r="D421">
        <v>19.96</v>
      </c>
      <c r="E421">
        <v>11.75</v>
      </c>
      <c r="F421">
        <f t="shared" si="336"/>
        <v>8.2100000000000009</v>
      </c>
      <c r="G421">
        <v>13344</v>
      </c>
      <c r="H421">
        <v>5.18</v>
      </c>
      <c r="I421">
        <v>5.07</v>
      </c>
      <c r="J421" s="4">
        <f t="shared" si="337"/>
        <v>5.125</v>
      </c>
      <c r="K421" s="4">
        <v>3.06</v>
      </c>
      <c r="L421" s="4">
        <v>26.058</v>
      </c>
      <c r="M421" s="4">
        <v>102.352</v>
      </c>
      <c r="N421" s="4">
        <v>3.0390000000000001</v>
      </c>
      <c r="O421" s="4">
        <v>27.125</v>
      </c>
      <c r="P421" s="4">
        <v>105.65</v>
      </c>
      <c r="Q421" s="4">
        <v>3.5230000000000001</v>
      </c>
      <c r="R421" s="4">
        <v>5.7510000000000003</v>
      </c>
      <c r="S421" s="4">
        <v>29.975999999999999</v>
      </c>
      <c r="T421" s="4">
        <f>0.3076*K421^1.0067</f>
        <v>0.94833568106856847</v>
      </c>
      <c r="U421" s="4">
        <f>0.1428*L421^1.0375</f>
        <v>4.2050104331791145</v>
      </c>
      <c r="V421" s="4">
        <f t="shared" si="338"/>
        <v>9.3583565474267978</v>
      </c>
      <c r="W421" s="4">
        <f>0.3076*N421^1.0067</f>
        <v>0.94178404114590319</v>
      </c>
      <c r="X421" s="4">
        <f>0.1428*O421^1.0375</f>
        <v>4.3837857419838597</v>
      </c>
      <c r="Y421" s="4">
        <f t="shared" si="339"/>
        <v>9.7093555251136223</v>
      </c>
      <c r="Z421" s="4">
        <f>0.3076*Q421^1.0067</f>
        <v>1.092856875818655</v>
      </c>
      <c r="AA421" s="4">
        <f>0.1428*R421^1.0375</f>
        <v>0.8769239901893795</v>
      </c>
      <c r="AB421" s="4">
        <f>0.1321*S421^0.9121</f>
        <v>2.9367575316297718</v>
      </c>
      <c r="AD421" s="4">
        <f>F421/1000/PI()/0.0007/C421*100/G421*60*60</f>
        <v>5.8900041596097292</v>
      </c>
      <c r="AE421" s="4">
        <f t="shared" si="340"/>
        <v>-15.638905088854326</v>
      </c>
      <c r="AF421" s="4">
        <f t="shared" si="340"/>
        <v>79.57981602298905</v>
      </c>
      <c r="AG421" s="4">
        <f t="shared" si="340"/>
        <v>69.196539989094745</v>
      </c>
    </row>
    <row r="423" spans="1:33" x14ac:dyDescent="0.3">
      <c r="B423" s="7" t="s">
        <v>55</v>
      </c>
      <c r="C423" s="7"/>
      <c r="D423" s="7"/>
      <c r="E423" s="7" t="s">
        <v>44</v>
      </c>
      <c r="F423" s="7"/>
      <c r="G423" s="7"/>
    </row>
    <row r="424" spans="1:33" x14ac:dyDescent="0.3">
      <c r="A424" t="s">
        <v>1</v>
      </c>
      <c r="B424" t="s">
        <v>46</v>
      </c>
      <c r="C424" t="s">
        <v>47</v>
      </c>
      <c r="D424" t="s">
        <v>48</v>
      </c>
      <c r="E424" t="s">
        <v>46</v>
      </c>
      <c r="F424" t="s">
        <v>47</v>
      </c>
      <c r="G424" t="s">
        <v>48</v>
      </c>
    </row>
    <row r="425" spans="1:33" x14ac:dyDescent="0.3">
      <c r="A425">
        <v>7</v>
      </c>
      <c r="B425" s="4">
        <f>AVERAGE(AE406:AE409)</f>
        <v>-17.555567617795035</v>
      </c>
      <c r="C425" s="4">
        <f>AVERAGE(AF406:AF409)</f>
        <v>87.895313225612455</v>
      </c>
      <c r="D425" s="4">
        <f>AVERAGE(AG406:AG409)</f>
        <v>77.120569334554105</v>
      </c>
      <c r="E425" s="4">
        <f>_xlfn.CONFIDENCE.T(0.05,_xlfn.STDEV.S(AE406:AE409),4)</f>
        <v>1.1335541864008079</v>
      </c>
      <c r="F425" s="4">
        <f>_xlfn.CONFIDENCE.T(0.05,_xlfn.STDEV.S(AF406:AF409),4)</f>
        <v>1.0325877645729857</v>
      </c>
      <c r="G425" s="4">
        <f>_xlfn.CONFIDENCE.T(0.05,_xlfn.STDEV.S(AG406:AG409),4)</f>
        <v>0.57750416651309511</v>
      </c>
    </row>
    <row r="426" spans="1:33" x14ac:dyDescent="0.3">
      <c r="A426">
        <v>8</v>
      </c>
      <c r="B426" s="4">
        <f>AVERAGE(AE410:AE413)</f>
        <v>-17.798201464253221</v>
      </c>
      <c r="C426" s="4">
        <f>AVERAGE(AF410:AF413)</f>
        <v>86.484161312009064</v>
      </c>
      <c r="D426" s="4">
        <f>AVERAGE(AG410:AG413)</f>
        <v>75.620577476432047</v>
      </c>
      <c r="E426" s="4">
        <f>_xlfn.CONFIDENCE.T(0.05,_xlfn.STDEV.S(AE410:AE413),3)</f>
        <v>9.8354280225458073</v>
      </c>
      <c r="F426" s="4">
        <f t="shared" ref="F426:G426" si="341">_xlfn.CONFIDENCE.T(0.05,_xlfn.STDEV.S(AF410:AF413),3)</f>
        <v>1.0328204643022783</v>
      </c>
      <c r="G426" s="4">
        <f t="shared" si="341"/>
        <v>1.6080422201418898</v>
      </c>
    </row>
    <row r="427" spans="1:33" x14ac:dyDescent="0.3">
      <c r="A427">
        <v>9</v>
      </c>
      <c r="B427" s="4">
        <f>AVERAGE(AE414:AE417)</f>
        <v>-22.463864495022499</v>
      </c>
      <c r="C427" s="4">
        <f>AVERAGE(AF414:AF417)</f>
        <v>84.548865900362287</v>
      </c>
      <c r="D427" s="4">
        <f>AVERAGE(AG414:AG417)</f>
        <v>73.127686420945651</v>
      </c>
      <c r="E427" s="4">
        <f>_xlfn.CONFIDENCE.T(0.05,_xlfn.STDEV.S(AE414:AE417),4)</f>
        <v>3.107799041482306</v>
      </c>
      <c r="F427" s="4">
        <f>_xlfn.CONFIDENCE.T(0.05,_xlfn.STDEV.S(AF414:AF417),4)</f>
        <v>1.1802592551213351</v>
      </c>
      <c r="G427" s="4">
        <f>_xlfn.CONFIDENCE.T(0.05,_xlfn.STDEV.S(AG414:AG417),4)</f>
        <v>1.25166228079051</v>
      </c>
    </row>
    <row r="428" spans="1:33" x14ac:dyDescent="0.3">
      <c r="A428">
        <v>10</v>
      </c>
      <c r="B428" s="4">
        <f>AVERAGE(AE418:AE421)</f>
        <v>-14.350345925816839</v>
      </c>
      <c r="C428" s="4">
        <f>AVERAGE(AF418:AF421)</f>
        <v>78.38886647075681</v>
      </c>
      <c r="D428" s="4">
        <f>AVERAGE(AG418:AG421)</f>
        <v>68.296175409445723</v>
      </c>
      <c r="E428" s="4">
        <f>_xlfn.CONFIDENCE.T(0.05,_xlfn.STDEV.S(AE418:AE421),4)</f>
        <v>3.4868402151861675</v>
      </c>
      <c r="F428" s="4">
        <f>_xlfn.CONFIDENCE.T(0.05,_xlfn.STDEV.S(AF418:AF421),4)</f>
        <v>1.746369683684466</v>
      </c>
      <c r="G428" s="4">
        <f>_xlfn.CONFIDENCE.T(0.05,_xlfn.STDEV.S(AG418:AG421),4)</f>
        <v>1.2837154735279492</v>
      </c>
    </row>
    <row r="430" spans="1:33" x14ac:dyDescent="0.3">
      <c r="A430" s="2" t="s">
        <v>56</v>
      </c>
    </row>
    <row r="432" spans="1:33" x14ac:dyDescent="0.3">
      <c r="K432" s="7" t="s">
        <v>49</v>
      </c>
      <c r="L432" s="7"/>
      <c r="M432" s="7"/>
      <c r="N432" s="7" t="s">
        <v>50</v>
      </c>
      <c r="O432" s="7"/>
      <c r="P432" s="7"/>
      <c r="Q432" s="7" t="s">
        <v>51</v>
      </c>
      <c r="R432" s="7"/>
      <c r="S432" s="7"/>
      <c r="T432" s="7" t="s">
        <v>52</v>
      </c>
      <c r="U432" s="7"/>
      <c r="V432" s="7"/>
      <c r="W432" s="7" t="s">
        <v>53</v>
      </c>
      <c r="X432" s="7"/>
      <c r="Y432" s="7"/>
      <c r="Z432" s="7" t="s">
        <v>54</v>
      </c>
      <c r="AA432" s="7"/>
      <c r="AB432" s="7"/>
      <c r="AE432" s="7" t="s">
        <v>34</v>
      </c>
      <c r="AF432" s="7"/>
      <c r="AG432" s="7"/>
    </row>
    <row r="433" spans="1:33" x14ac:dyDescent="0.3">
      <c r="A433" t="s">
        <v>1</v>
      </c>
      <c r="B433" t="s">
        <v>2</v>
      </c>
      <c r="C433" t="s">
        <v>3</v>
      </c>
      <c r="D433" t="s">
        <v>6</v>
      </c>
      <c r="E433" t="s">
        <v>5</v>
      </c>
      <c r="F433" t="s">
        <v>4</v>
      </c>
      <c r="G433" t="s">
        <v>7</v>
      </c>
      <c r="H433" t="s">
        <v>10</v>
      </c>
      <c r="I433" t="s">
        <v>9</v>
      </c>
      <c r="J433" t="s">
        <v>8</v>
      </c>
      <c r="K433" t="s">
        <v>46</v>
      </c>
      <c r="L433" t="s">
        <v>48</v>
      </c>
      <c r="M433" t="s">
        <v>57</v>
      </c>
      <c r="N433" t="s">
        <v>46</v>
      </c>
      <c r="O433" t="s">
        <v>48</v>
      </c>
      <c r="P433" t="s">
        <v>57</v>
      </c>
      <c r="Q433" t="s">
        <v>46</v>
      </c>
      <c r="R433" t="s">
        <v>48</v>
      </c>
      <c r="S433" t="s">
        <v>57</v>
      </c>
      <c r="T433" t="s">
        <v>46</v>
      </c>
      <c r="U433" t="s">
        <v>48</v>
      </c>
      <c r="V433" t="s">
        <v>57</v>
      </c>
      <c r="W433" t="s">
        <v>46</v>
      </c>
      <c r="X433" t="s">
        <v>48</v>
      </c>
      <c r="Y433" t="s">
        <v>57</v>
      </c>
      <c r="Z433" t="s">
        <v>46</v>
      </c>
      <c r="AA433" t="s">
        <v>48</v>
      </c>
      <c r="AB433" t="s">
        <v>57</v>
      </c>
      <c r="AD433" t="s">
        <v>23</v>
      </c>
      <c r="AE433" t="s">
        <v>46</v>
      </c>
      <c r="AF433" t="s">
        <v>48</v>
      </c>
      <c r="AG433" t="s">
        <v>57</v>
      </c>
    </row>
    <row r="434" spans="1:33" x14ac:dyDescent="0.3">
      <c r="A434">
        <v>7</v>
      </c>
      <c r="B434" t="s">
        <v>11</v>
      </c>
      <c r="C434">
        <v>17</v>
      </c>
      <c r="D434">
        <v>21.08</v>
      </c>
      <c r="E434">
        <v>11.8</v>
      </c>
      <c r="F434">
        <f>D434-E434</f>
        <v>9.2799999999999976</v>
      </c>
      <c r="G434">
        <v>9143</v>
      </c>
      <c r="H434">
        <v>5.05</v>
      </c>
      <c r="I434">
        <v>5.01</v>
      </c>
      <c r="J434" s="4">
        <f>(H434+I434)/2</f>
        <v>5.0299999999999994</v>
      </c>
      <c r="K434" s="4">
        <v>35.566000000000003</v>
      </c>
      <c r="L434" s="4">
        <v>8.9220000000000006</v>
      </c>
      <c r="M434" s="4">
        <v>108.279</v>
      </c>
      <c r="N434" s="4">
        <v>36.332999999999998</v>
      </c>
      <c r="O434" s="4">
        <v>8.7240000000000002</v>
      </c>
      <c r="P434" s="4">
        <v>110.887</v>
      </c>
      <c r="Q434" s="4">
        <v>8.8059999999999992</v>
      </c>
      <c r="R434" s="4">
        <v>16.498999999999999</v>
      </c>
      <c r="S434" s="4">
        <v>9.7210000000000001</v>
      </c>
      <c r="T434" s="4">
        <f>0.3076*K434^1.0067</f>
        <v>11.20503687075839</v>
      </c>
      <c r="U434" s="4">
        <f>0.1321*L434^0.9121</f>
        <v>0.97234281073029294</v>
      </c>
      <c r="V434" s="4">
        <f>-0.000048666*M434^2+0.052569*M434</f>
        <v>5.1215419309658934</v>
      </c>
      <c r="W434" s="4">
        <f>0.3076*N434^1.0067</f>
        <v>11.448315999050902</v>
      </c>
      <c r="X434" s="4">
        <f>0.1321*O434^0.9121</f>
        <v>0.95264165680551094</v>
      </c>
      <c r="Y434" s="4">
        <f>-0.000048666*P434^2+0.052569*P434</f>
        <v>5.2308251308598459</v>
      </c>
      <c r="Z434" s="4">
        <f>0.3076*Q434^1.0067</f>
        <v>2.7484954947270013</v>
      </c>
      <c r="AA434" s="4">
        <f>0.1321*R434^0.9121</f>
        <v>1.7035148160666727</v>
      </c>
      <c r="AB434" s="4">
        <f>-0.000048666*S434^2+0.052569*S434</f>
        <v>0.50642441706989394</v>
      </c>
      <c r="AD434" s="4">
        <f>F434/1000/PI()/0.0007/C434*100/G434*60*60</f>
        <v>9.7738332007938098</v>
      </c>
      <c r="AE434" s="4">
        <f>(1-2*Z434/(T434+W434))*100</f>
        <v>75.734316147169608</v>
      </c>
      <c r="AF434" s="4">
        <f t="shared" ref="AF434:AF449" si="342">(1-2*AA434/(U434+X434))*100</f>
        <v>-76.989980417593998</v>
      </c>
      <c r="AG434" s="4">
        <f t="shared" ref="AG434:AG449" si="343">(1-2*AB434/(V434+Y434))*100</f>
        <v>90.216258483775562</v>
      </c>
    </row>
    <row r="435" spans="1:33" x14ac:dyDescent="0.3">
      <c r="A435">
        <v>7</v>
      </c>
      <c r="B435" t="s">
        <v>12</v>
      </c>
      <c r="C435">
        <v>17.2</v>
      </c>
      <c r="D435">
        <v>20.88</v>
      </c>
      <c r="E435">
        <v>11.75</v>
      </c>
      <c r="F435">
        <f t="shared" ref="F435:F445" si="344">D435-E435</f>
        <v>9.129999999999999</v>
      </c>
      <c r="G435">
        <v>9143</v>
      </c>
      <c r="H435">
        <v>5.05</v>
      </c>
      <c r="I435">
        <v>5.01</v>
      </c>
      <c r="J435" s="4">
        <f t="shared" ref="J435:J449" si="345">(H435+I435)/2</f>
        <v>5.0299999999999994</v>
      </c>
      <c r="K435" s="4">
        <v>35.566000000000003</v>
      </c>
      <c r="L435" s="4">
        <v>8.9220000000000006</v>
      </c>
      <c r="M435" s="4">
        <v>108.279</v>
      </c>
      <c r="N435" s="4">
        <v>36.332999999999998</v>
      </c>
      <c r="O435" s="4">
        <v>8.7240000000000002</v>
      </c>
      <c r="P435" s="4">
        <v>110.887</v>
      </c>
      <c r="Q435" s="4">
        <v>8.7609999999999992</v>
      </c>
      <c r="R435" s="4">
        <v>16</v>
      </c>
      <c r="S435" s="4">
        <v>9.9269999999999996</v>
      </c>
      <c r="T435" s="4">
        <f t="shared" ref="T435:T449" si="346">0.3076*K435^1.0067</f>
        <v>11.20503687075839</v>
      </c>
      <c r="U435" s="4">
        <f t="shared" ref="U435:U449" si="347">0.1321*L435^0.9121</f>
        <v>0.97234281073029294</v>
      </c>
      <c r="V435" s="4">
        <f t="shared" ref="V435:V449" si="348">-0.000048666*M435^2+0.052569*M435</f>
        <v>5.1215419309658934</v>
      </c>
      <c r="W435" s="4">
        <f t="shared" ref="W435:W449" si="349">0.3076*N435^1.0067</f>
        <v>11.448315999050902</v>
      </c>
      <c r="X435" s="4">
        <f t="shared" ref="X435:X449" si="350">0.1321*O435^0.9121</f>
        <v>0.95264165680551094</v>
      </c>
      <c r="Y435" s="4">
        <f t="shared" ref="Y435:Y449" si="351">-0.000048666*P435^2+0.052569*P435</f>
        <v>5.2308251308598459</v>
      </c>
      <c r="Z435" s="4">
        <f t="shared" ref="Z435:Z449" si="352">0.3076*Q435^1.0067</f>
        <v>2.7343564039327437</v>
      </c>
      <c r="AA435" s="4">
        <f t="shared" ref="AA435:AA449" si="353">0.1321*R435^0.9121</f>
        <v>1.6564588585889759</v>
      </c>
      <c r="AB435" s="4">
        <f t="shared" ref="AB435:AB449" si="354">-0.000048666*S435^2+0.052569*S435</f>
        <v>0.51705665601888595</v>
      </c>
      <c r="AD435" s="4">
        <f t="shared" ref="AD435:AD449" si="355">F435/1000/PI()/0.0007/C435*100/G435*60*60</f>
        <v>9.5040387623747442</v>
      </c>
      <c r="AE435" s="4">
        <f t="shared" ref="AE435:AE449" si="356">(1-2*Z435/(T435+W435))*100</f>
        <v>75.859146152471837</v>
      </c>
      <c r="AF435" s="4">
        <f t="shared" si="342"/>
        <v>-72.101010322377206</v>
      </c>
      <c r="AG435" s="4">
        <f t="shared" si="343"/>
        <v>90.010851567936996</v>
      </c>
    </row>
    <row r="436" spans="1:33" x14ac:dyDescent="0.3">
      <c r="A436">
        <v>7</v>
      </c>
      <c r="B436" t="s">
        <v>13</v>
      </c>
      <c r="C436">
        <v>17.3</v>
      </c>
      <c r="D436">
        <v>21.32</v>
      </c>
      <c r="E436">
        <v>11.78</v>
      </c>
      <c r="F436">
        <f t="shared" si="344"/>
        <v>9.5400000000000009</v>
      </c>
      <c r="G436">
        <v>9143</v>
      </c>
      <c r="H436">
        <v>5.05</v>
      </c>
      <c r="I436">
        <v>5.01</v>
      </c>
      <c r="J436" s="4">
        <f t="shared" si="345"/>
        <v>5.0299999999999994</v>
      </c>
      <c r="K436" s="4">
        <v>35.566000000000003</v>
      </c>
      <c r="L436" s="4">
        <v>8.9220000000000006</v>
      </c>
      <c r="M436" s="4">
        <v>108.279</v>
      </c>
      <c r="N436" s="4">
        <v>36.332999999999998</v>
      </c>
      <c r="O436" s="4">
        <v>8.7240000000000002</v>
      </c>
      <c r="P436" s="4">
        <v>110.887</v>
      </c>
      <c r="Q436" s="4">
        <v>9.2919999999999998</v>
      </c>
      <c r="R436" s="4">
        <v>16.366</v>
      </c>
      <c r="S436" s="4">
        <v>11.31</v>
      </c>
      <c r="T436" s="4">
        <f t="shared" si="346"/>
        <v>11.20503687075839</v>
      </c>
      <c r="U436" s="4">
        <f t="shared" si="347"/>
        <v>0.97234281073029294</v>
      </c>
      <c r="V436" s="4">
        <f t="shared" si="348"/>
        <v>5.1215419309658934</v>
      </c>
      <c r="W436" s="4">
        <f t="shared" si="349"/>
        <v>11.448315999050902</v>
      </c>
      <c r="X436" s="4">
        <f t="shared" si="350"/>
        <v>0.95264165680551094</v>
      </c>
      <c r="Y436" s="4">
        <f t="shared" si="351"/>
        <v>5.2308251308598459</v>
      </c>
      <c r="Z436" s="4">
        <f t="shared" si="352"/>
        <v>2.901228024596695</v>
      </c>
      <c r="AA436" s="4">
        <f t="shared" si="353"/>
        <v>1.6909852313284885</v>
      </c>
      <c r="AB436" s="4">
        <f t="shared" si="354"/>
        <v>0.58833022507740007</v>
      </c>
      <c r="AD436" s="4">
        <f t="shared" si="355"/>
        <v>9.8734320093229275</v>
      </c>
      <c r="AE436" s="4">
        <f t="shared" si="356"/>
        <v>74.385884144653588</v>
      </c>
      <c r="AF436" s="4">
        <f t="shared" si="342"/>
        <v>-75.688194875997056</v>
      </c>
      <c r="AG436" s="4">
        <f t="shared" si="343"/>
        <v>88.63389944417905</v>
      </c>
    </row>
    <row r="437" spans="1:33" x14ac:dyDescent="0.3">
      <c r="A437">
        <v>7</v>
      </c>
      <c r="B437" t="s">
        <v>14</v>
      </c>
      <c r="C437">
        <v>17.600000000000001</v>
      </c>
      <c r="D437">
        <v>21.04</v>
      </c>
      <c r="E437">
        <v>11.76</v>
      </c>
      <c r="F437">
        <f t="shared" si="344"/>
        <v>9.2799999999999994</v>
      </c>
      <c r="G437">
        <v>9143</v>
      </c>
      <c r="H437">
        <v>5.05</v>
      </c>
      <c r="I437">
        <v>5.01</v>
      </c>
      <c r="J437" s="4">
        <f t="shared" si="345"/>
        <v>5.0299999999999994</v>
      </c>
      <c r="K437" s="4">
        <v>35.566000000000003</v>
      </c>
      <c r="L437" s="4">
        <v>8.9220000000000006</v>
      </c>
      <c r="M437" s="4">
        <v>108.279</v>
      </c>
      <c r="N437" s="4">
        <v>36.332999999999998</v>
      </c>
      <c r="O437" s="4">
        <v>8.7240000000000002</v>
      </c>
      <c r="P437" s="4">
        <v>110.887</v>
      </c>
      <c r="Q437" s="4">
        <v>9.1199999999999992</v>
      </c>
      <c r="R437" s="4">
        <v>16.451000000000001</v>
      </c>
      <c r="S437" s="4">
        <v>10.726000000000001</v>
      </c>
      <c r="T437" s="4">
        <f t="shared" si="346"/>
        <v>11.20503687075839</v>
      </c>
      <c r="U437" s="4">
        <f t="shared" si="347"/>
        <v>0.97234281073029294</v>
      </c>
      <c r="V437" s="4">
        <f t="shared" si="348"/>
        <v>5.1215419309658934</v>
      </c>
      <c r="W437" s="4">
        <f t="shared" si="349"/>
        <v>11.448315999050902</v>
      </c>
      <c r="X437" s="4">
        <f t="shared" si="350"/>
        <v>0.95264165680551094</v>
      </c>
      <c r="Y437" s="4">
        <f t="shared" si="351"/>
        <v>5.2308251308598459</v>
      </c>
      <c r="Z437" s="4">
        <f t="shared" si="352"/>
        <v>2.8471682687282365</v>
      </c>
      <c r="AA437" s="4">
        <f t="shared" si="353"/>
        <v>1.698993888273242</v>
      </c>
      <c r="AB437" s="4">
        <f t="shared" si="354"/>
        <v>0.55825621299938399</v>
      </c>
      <c r="AD437" s="4">
        <f t="shared" si="355"/>
        <v>9.4406343416758389</v>
      </c>
      <c r="AE437" s="4">
        <f t="shared" si="356"/>
        <v>74.863162331058447</v>
      </c>
      <c r="AF437" s="4">
        <f t="shared" si="342"/>
        <v>-76.520269843854365</v>
      </c>
      <c r="AG437" s="4">
        <f t="shared" si="343"/>
        <v>89.214906896840077</v>
      </c>
    </row>
    <row r="438" spans="1:33" x14ac:dyDescent="0.3">
      <c r="A438">
        <v>8</v>
      </c>
      <c r="B438" t="s">
        <v>11</v>
      </c>
      <c r="C438">
        <v>17.3</v>
      </c>
      <c r="D438">
        <v>19.399999999999999</v>
      </c>
      <c r="E438">
        <v>11.83</v>
      </c>
      <c r="F438">
        <f t="shared" si="344"/>
        <v>7.5699999999999985</v>
      </c>
      <c r="G438">
        <v>9143</v>
      </c>
      <c r="H438">
        <v>5.05</v>
      </c>
      <c r="I438">
        <v>5.01</v>
      </c>
      <c r="J438" s="4">
        <f t="shared" si="345"/>
        <v>5.0299999999999994</v>
      </c>
      <c r="K438" s="4">
        <v>35.566000000000003</v>
      </c>
      <c r="L438" s="4">
        <v>8.9220000000000006</v>
      </c>
      <c r="M438" s="4">
        <v>108.279</v>
      </c>
      <c r="N438" s="4">
        <v>36.332999999999998</v>
      </c>
      <c r="O438" s="4">
        <v>8.7240000000000002</v>
      </c>
      <c r="P438" s="4">
        <v>110.887</v>
      </c>
      <c r="Q438" s="4">
        <v>10.500999999999999</v>
      </c>
      <c r="R438" s="4">
        <v>16.116</v>
      </c>
      <c r="S438" s="4">
        <v>15.454000000000001</v>
      </c>
      <c r="T438" s="4">
        <f t="shared" si="346"/>
        <v>11.20503687075839</v>
      </c>
      <c r="U438" s="4">
        <f t="shared" si="347"/>
        <v>0.97234281073029294</v>
      </c>
      <c r="V438" s="4">
        <f t="shared" si="348"/>
        <v>5.1215419309658934</v>
      </c>
      <c r="W438" s="4">
        <f t="shared" si="349"/>
        <v>11.448315999050902</v>
      </c>
      <c r="X438" s="4">
        <f t="shared" si="350"/>
        <v>0.95264165680551094</v>
      </c>
      <c r="Y438" s="4">
        <f t="shared" si="351"/>
        <v>5.2308251308598459</v>
      </c>
      <c r="Z438" s="4">
        <f t="shared" si="352"/>
        <v>3.2814004628822331</v>
      </c>
      <c r="AA438" s="4">
        <f t="shared" si="353"/>
        <v>1.6674090843745015</v>
      </c>
      <c r="AB438" s="4">
        <f t="shared" si="354"/>
        <v>0.80077861423874408</v>
      </c>
      <c r="AD438" s="4">
        <f t="shared" si="355"/>
        <v>7.8345786489071854</v>
      </c>
      <c r="AE438" s="4">
        <f t="shared" si="356"/>
        <v>71.029449973779023</v>
      </c>
      <c r="AF438" s="4">
        <f t="shared" si="342"/>
        <v>-73.238705298123506</v>
      </c>
      <c r="AG438" s="4">
        <f t="shared" si="343"/>
        <v>84.529555232027889</v>
      </c>
    </row>
    <row r="439" spans="1:33" x14ac:dyDescent="0.3">
      <c r="A439">
        <v>8</v>
      </c>
      <c r="B439" t="s">
        <v>12</v>
      </c>
      <c r="C439">
        <v>17.2</v>
      </c>
      <c r="D439">
        <v>20.49</v>
      </c>
      <c r="E439">
        <v>12.56</v>
      </c>
      <c r="F439">
        <f t="shared" si="344"/>
        <v>7.9299999999999979</v>
      </c>
      <c r="G439">
        <v>9143</v>
      </c>
      <c r="H439">
        <v>5.05</v>
      </c>
      <c r="I439">
        <v>5.01</v>
      </c>
      <c r="J439" s="4">
        <f t="shared" si="345"/>
        <v>5.0299999999999994</v>
      </c>
      <c r="K439" s="4">
        <v>35.566000000000003</v>
      </c>
      <c r="L439" s="4">
        <v>8.9220000000000006</v>
      </c>
      <c r="M439" s="4">
        <v>108.279</v>
      </c>
      <c r="N439" s="4">
        <v>36.332999999999998</v>
      </c>
      <c r="O439" s="4">
        <v>8.7240000000000002</v>
      </c>
      <c r="P439" s="4">
        <v>110.887</v>
      </c>
      <c r="Q439" s="4">
        <v>10.459</v>
      </c>
      <c r="R439" s="4">
        <v>15.881</v>
      </c>
      <c r="S439" s="4">
        <v>15.566000000000001</v>
      </c>
      <c r="T439" s="4">
        <f t="shared" si="346"/>
        <v>11.20503687075839</v>
      </c>
      <c r="U439" s="4">
        <f t="shared" si="347"/>
        <v>0.97234281073029294</v>
      </c>
      <c r="V439" s="4">
        <f t="shared" si="348"/>
        <v>5.1215419309658934</v>
      </c>
      <c r="W439" s="4">
        <f t="shared" si="349"/>
        <v>11.448315999050902</v>
      </c>
      <c r="X439" s="4">
        <f t="shared" si="350"/>
        <v>0.95264165680551094</v>
      </c>
      <c r="Y439" s="4">
        <f t="shared" si="351"/>
        <v>5.2308251308598459</v>
      </c>
      <c r="Z439" s="4">
        <f t="shared" si="352"/>
        <v>3.2681883550738253</v>
      </c>
      <c r="AA439" s="4">
        <f t="shared" si="353"/>
        <v>1.6452181830875001</v>
      </c>
      <c r="AB439" s="4">
        <f t="shared" si="354"/>
        <v>0.80649726487490392</v>
      </c>
      <c r="AD439" s="4">
        <f t="shared" si="355"/>
        <v>8.2548770411425743</v>
      </c>
      <c r="AE439" s="4">
        <f t="shared" si="356"/>
        <v>71.146095910337181</v>
      </c>
      <c r="AF439" s="4">
        <f t="shared" si="342"/>
        <v>-70.933138509274713</v>
      </c>
      <c r="AG439" s="4">
        <f t="shared" si="343"/>
        <v>84.419075172694463</v>
      </c>
    </row>
    <row r="440" spans="1:33" x14ac:dyDescent="0.3">
      <c r="A440">
        <v>8</v>
      </c>
      <c r="B440" t="s">
        <v>13</v>
      </c>
      <c r="C440">
        <v>17.100000000000001</v>
      </c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D440" s="4"/>
      <c r="AE440" s="4"/>
      <c r="AF440" s="4"/>
      <c r="AG440" s="4"/>
    </row>
    <row r="441" spans="1:33" x14ac:dyDescent="0.3">
      <c r="A441">
        <v>8</v>
      </c>
      <c r="B441" t="s">
        <v>14</v>
      </c>
      <c r="C441">
        <v>16.7</v>
      </c>
      <c r="D441">
        <v>18.739999999999998</v>
      </c>
      <c r="E441">
        <v>11.7</v>
      </c>
      <c r="F441">
        <f t="shared" si="344"/>
        <v>7.0399999999999991</v>
      </c>
      <c r="G441">
        <v>9143</v>
      </c>
      <c r="H441">
        <v>5.05</v>
      </c>
      <c r="I441">
        <v>5.01</v>
      </c>
      <c r="J441" s="4">
        <f t="shared" si="345"/>
        <v>5.0299999999999994</v>
      </c>
      <c r="K441" s="4">
        <v>35.566000000000003</v>
      </c>
      <c r="L441" s="4">
        <v>8.9220000000000006</v>
      </c>
      <c r="M441" s="4">
        <v>108.279</v>
      </c>
      <c r="N441" s="4">
        <v>36.332999999999998</v>
      </c>
      <c r="O441" s="4">
        <v>8.7240000000000002</v>
      </c>
      <c r="P441" s="4">
        <v>110.887</v>
      </c>
      <c r="Q441" s="4">
        <v>10.663</v>
      </c>
      <c r="R441" s="4">
        <v>16.015000000000001</v>
      </c>
      <c r="S441" s="4">
        <v>16.212</v>
      </c>
      <c r="T441" s="4">
        <f t="shared" si="346"/>
        <v>11.20503687075839</v>
      </c>
      <c r="U441" s="4">
        <f t="shared" si="347"/>
        <v>0.97234281073029294</v>
      </c>
      <c r="V441" s="4">
        <f t="shared" si="348"/>
        <v>5.1215419309658934</v>
      </c>
      <c r="W441" s="4">
        <f t="shared" si="349"/>
        <v>11.448315999050902</v>
      </c>
      <c r="X441" s="4">
        <f t="shared" si="350"/>
        <v>0.95264165680551094</v>
      </c>
      <c r="Y441" s="4">
        <f t="shared" si="351"/>
        <v>5.2308251308598459</v>
      </c>
      <c r="Z441" s="4">
        <f t="shared" si="352"/>
        <v>3.332364754259745</v>
      </c>
      <c r="AA441" s="4">
        <f t="shared" si="353"/>
        <v>1.6578752278646751</v>
      </c>
      <c r="AB441" s="4">
        <f t="shared" si="354"/>
        <v>0.83945779461129588</v>
      </c>
      <c r="AD441" s="4">
        <f t="shared" si="355"/>
        <v>7.5478290668942503</v>
      </c>
      <c r="AE441" s="4">
        <f t="shared" si="356"/>
        <v>70.5795007616654</v>
      </c>
      <c r="AF441" s="4">
        <f t="shared" si="342"/>
        <v>-72.248166759178218</v>
      </c>
      <c r="AG441" s="4">
        <f t="shared" si="343"/>
        <v>83.782302354660715</v>
      </c>
    </row>
    <row r="442" spans="1:33" x14ac:dyDescent="0.3">
      <c r="A442">
        <v>9</v>
      </c>
      <c r="B442" t="s">
        <v>11</v>
      </c>
      <c r="C442">
        <v>17.5</v>
      </c>
      <c r="D442">
        <v>18.239999999999998</v>
      </c>
      <c r="E442">
        <v>11.73</v>
      </c>
      <c r="F442">
        <f t="shared" si="344"/>
        <v>6.509999999999998</v>
      </c>
      <c r="G442">
        <v>9143</v>
      </c>
      <c r="H442">
        <v>5.05</v>
      </c>
      <c r="I442">
        <v>5.01</v>
      </c>
      <c r="J442" s="4">
        <f t="shared" si="345"/>
        <v>5.0299999999999994</v>
      </c>
      <c r="K442" s="4">
        <v>35.566000000000003</v>
      </c>
      <c r="L442" s="4">
        <v>8.9220000000000006</v>
      </c>
      <c r="M442" s="4">
        <v>108.279</v>
      </c>
      <c r="N442" s="4">
        <v>36.332999999999998</v>
      </c>
      <c r="O442" s="4">
        <v>8.7240000000000002</v>
      </c>
      <c r="P442" s="4">
        <v>110.887</v>
      </c>
      <c r="Q442" s="4">
        <v>10.635999999999999</v>
      </c>
      <c r="R442" s="4">
        <v>16.064</v>
      </c>
      <c r="S442" s="4">
        <v>16.202000000000002</v>
      </c>
      <c r="T442" s="4">
        <f t="shared" si="346"/>
        <v>11.20503687075839</v>
      </c>
      <c r="U442" s="4">
        <f t="shared" si="347"/>
        <v>0.97234281073029294</v>
      </c>
      <c r="V442" s="4">
        <f t="shared" si="348"/>
        <v>5.1215419309658934</v>
      </c>
      <c r="W442" s="4">
        <f t="shared" si="349"/>
        <v>11.448315999050902</v>
      </c>
      <c r="X442" s="4">
        <f t="shared" si="350"/>
        <v>0.95264165680551094</v>
      </c>
      <c r="Y442" s="4">
        <f t="shared" si="351"/>
        <v>5.2308251308598459</v>
      </c>
      <c r="Z442" s="4">
        <f t="shared" si="352"/>
        <v>3.3238703432892769</v>
      </c>
      <c r="AA442" s="4">
        <f t="shared" si="353"/>
        <v>1.6625012221925113</v>
      </c>
      <c r="AB442" s="4">
        <f t="shared" si="354"/>
        <v>0.83894787920853608</v>
      </c>
      <c r="AD442" s="4">
        <f t="shared" si="355"/>
        <v>6.6605302976099185</v>
      </c>
      <c r="AE442" s="4">
        <f t="shared" si="356"/>
        <v>70.654495496610707</v>
      </c>
      <c r="AF442" s="4">
        <f t="shared" si="342"/>
        <v>-72.728793424572345</v>
      </c>
      <c r="AG442" s="4">
        <f t="shared" si="343"/>
        <v>83.792153539413249</v>
      </c>
    </row>
    <row r="443" spans="1:33" x14ac:dyDescent="0.3">
      <c r="A443">
        <v>9</v>
      </c>
      <c r="B443" t="s">
        <v>12</v>
      </c>
      <c r="C443">
        <v>16.899999999999999</v>
      </c>
      <c r="D443">
        <v>18.91</v>
      </c>
      <c r="E443">
        <v>12.34</v>
      </c>
      <c r="F443">
        <f t="shared" si="344"/>
        <v>6.57</v>
      </c>
      <c r="G443">
        <v>9143</v>
      </c>
      <c r="H443">
        <v>5.05</v>
      </c>
      <c r="I443">
        <v>5.01</v>
      </c>
      <c r="J443" s="4">
        <f t="shared" si="345"/>
        <v>5.0299999999999994</v>
      </c>
      <c r="K443" s="4">
        <v>35.566000000000003</v>
      </c>
      <c r="L443" s="4">
        <v>8.9220000000000006</v>
      </c>
      <c r="M443" s="4">
        <v>108.279</v>
      </c>
      <c r="N443" s="4">
        <v>36.332999999999998</v>
      </c>
      <c r="O443" s="4">
        <v>8.7240000000000002</v>
      </c>
      <c r="P443" s="4">
        <v>110.887</v>
      </c>
      <c r="Q443" s="4">
        <v>9.9559999999999995</v>
      </c>
      <c r="R443" s="4">
        <v>16.364999999999998</v>
      </c>
      <c r="S443" s="4">
        <v>13.635</v>
      </c>
      <c r="T443" s="4">
        <f t="shared" si="346"/>
        <v>11.20503687075839</v>
      </c>
      <c r="U443" s="4">
        <f t="shared" si="347"/>
        <v>0.97234281073029294</v>
      </c>
      <c r="V443" s="4">
        <f t="shared" si="348"/>
        <v>5.1215419309658934</v>
      </c>
      <c r="W443" s="4">
        <f t="shared" si="349"/>
        <v>11.448315999050902</v>
      </c>
      <c r="X443" s="4">
        <f t="shared" si="350"/>
        <v>0.95264165680551094</v>
      </c>
      <c r="Y443" s="4">
        <f t="shared" si="351"/>
        <v>5.2308251308598459</v>
      </c>
      <c r="Z443" s="4">
        <f t="shared" si="352"/>
        <v>3.1099856692766092</v>
      </c>
      <c r="AA443" s="4">
        <f t="shared" si="353"/>
        <v>1.6908909901106297</v>
      </c>
      <c r="AB443" s="4">
        <f t="shared" si="354"/>
        <v>0.70773066199214996</v>
      </c>
      <c r="AD443" s="4">
        <f t="shared" si="355"/>
        <v>6.9605656383688332</v>
      </c>
      <c r="AE443" s="4">
        <f t="shared" si="356"/>
        <v>72.542822361440656</v>
      </c>
      <c r="AF443" s="4">
        <f t="shared" si="342"/>
        <v>-75.678403501630314</v>
      </c>
      <c r="AG443" s="4">
        <f t="shared" si="343"/>
        <v>86.327172176846389</v>
      </c>
    </row>
    <row r="444" spans="1:33" x14ac:dyDescent="0.3">
      <c r="A444">
        <v>9</v>
      </c>
      <c r="B444" t="s">
        <v>13</v>
      </c>
      <c r="C444">
        <v>17.2</v>
      </c>
      <c r="D444">
        <v>17.68</v>
      </c>
      <c r="E444">
        <v>11.75</v>
      </c>
      <c r="F444">
        <f t="shared" si="344"/>
        <v>5.93</v>
      </c>
      <c r="G444">
        <v>9143</v>
      </c>
      <c r="H444">
        <v>5.05</v>
      </c>
      <c r="I444">
        <v>5.01</v>
      </c>
      <c r="J444" s="4">
        <f t="shared" si="345"/>
        <v>5.0299999999999994</v>
      </c>
      <c r="K444" s="4">
        <v>35.566000000000003</v>
      </c>
      <c r="L444" s="4">
        <v>8.9220000000000006</v>
      </c>
      <c r="M444" s="4">
        <v>108.279</v>
      </c>
      <c r="N444" s="4">
        <v>36.332999999999998</v>
      </c>
      <c r="O444" s="4">
        <v>8.7240000000000002</v>
      </c>
      <c r="P444" s="4">
        <v>110.887</v>
      </c>
      <c r="Q444" s="4">
        <v>10.797000000000001</v>
      </c>
      <c r="R444" s="4">
        <v>16.312999999999999</v>
      </c>
      <c r="S444" s="4">
        <v>16.238</v>
      </c>
      <c r="T444" s="4">
        <f t="shared" si="346"/>
        <v>11.20503687075839</v>
      </c>
      <c r="U444" s="4">
        <f t="shared" si="347"/>
        <v>0.97234281073029294</v>
      </c>
      <c r="V444" s="4">
        <f t="shared" si="348"/>
        <v>5.1215419309658934</v>
      </c>
      <c r="W444" s="4">
        <f t="shared" si="349"/>
        <v>11.448315999050902</v>
      </c>
      <c r="X444" s="4">
        <f t="shared" si="350"/>
        <v>0.95264165680551094</v>
      </c>
      <c r="Y444" s="4">
        <f t="shared" si="351"/>
        <v>5.2308251308598459</v>
      </c>
      <c r="Z444" s="4">
        <f t="shared" si="352"/>
        <v>3.3745243266626548</v>
      </c>
      <c r="AA444" s="4">
        <f t="shared" si="353"/>
        <v>1.6859897484603679</v>
      </c>
      <c r="AB444" s="4">
        <f t="shared" si="354"/>
        <v>0.84078352910709597</v>
      </c>
      <c r="AD444" s="4">
        <f t="shared" si="355"/>
        <v>6.1729408390889624</v>
      </c>
      <c r="AE444" s="4">
        <f t="shared" si="356"/>
        <v>70.207285905478727</v>
      </c>
      <c r="AF444" s="4">
        <f t="shared" si="342"/>
        <v>-75.169179481081613</v>
      </c>
      <c r="AG444" s="4">
        <f t="shared" si="343"/>
        <v>83.756690154322726</v>
      </c>
    </row>
    <row r="445" spans="1:33" x14ac:dyDescent="0.3">
      <c r="A445">
        <v>9</v>
      </c>
      <c r="B445" t="s">
        <v>14</v>
      </c>
      <c r="C445">
        <v>17.2</v>
      </c>
      <c r="D445">
        <v>18.41</v>
      </c>
      <c r="E445">
        <v>11.72</v>
      </c>
      <c r="F445">
        <f t="shared" si="344"/>
        <v>6.6899999999999995</v>
      </c>
      <c r="G445">
        <v>9143</v>
      </c>
      <c r="H445">
        <v>5.05</v>
      </c>
      <c r="I445">
        <v>5.01</v>
      </c>
      <c r="J445" s="4">
        <f t="shared" si="345"/>
        <v>5.0299999999999994</v>
      </c>
      <c r="K445" s="4">
        <v>35.566000000000003</v>
      </c>
      <c r="L445" s="4">
        <v>8.9220000000000006</v>
      </c>
      <c r="M445" s="4">
        <v>108.279</v>
      </c>
      <c r="N445" s="4">
        <v>36.332999999999998</v>
      </c>
      <c r="O445" s="4">
        <v>8.7240000000000002</v>
      </c>
      <c r="P445" s="4">
        <v>110.887</v>
      </c>
      <c r="Q445" s="4">
        <v>10.709</v>
      </c>
      <c r="R445" s="4">
        <v>16.138000000000002</v>
      </c>
      <c r="S445" s="4">
        <v>16.042000000000002</v>
      </c>
      <c r="T445" s="4">
        <f t="shared" si="346"/>
        <v>11.20503687075839</v>
      </c>
      <c r="U445" s="4">
        <f t="shared" si="347"/>
        <v>0.97234281073029294</v>
      </c>
      <c r="V445" s="4">
        <f t="shared" si="348"/>
        <v>5.1215419309658934</v>
      </c>
      <c r="W445" s="4">
        <f t="shared" si="349"/>
        <v>11.448315999050902</v>
      </c>
      <c r="X445" s="4">
        <f t="shared" si="350"/>
        <v>0.95264165680551094</v>
      </c>
      <c r="Y445" s="4">
        <f t="shared" si="351"/>
        <v>5.2308251308598459</v>
      </c>
      <c r="Z445" s="4">
        <f t="shared" si="352"/>
        <v>3.3468370454050578</v>
      </c>
      <c r="AA445" s="4">
        <f t="shared" si="353"/>
        <v>1.6694850683514568</v>
      </c>
      <c r="AB445" s="4">
        <f t="shared" si="354"/>
        <v>0.8307879090491761</v>
      </c>
      <c r="AD445" s="4">
        <f t="shared" si="355"/>
        <v>6.9640765958693374</v>
      </c>
      <c r="AE445" s="4">
        <f t="shared" si="356"/>
        <v>70.451729025371122</v>
      </c>
      <c r="AF445" s="4">
        <f t="shared" si="342"/>
        <v>-73.454393685429054</v>
      </c>
      <c r="AG445" s="4">
        <f t="shared" si="343"/>
        <v>83.949798068642693</v>
      </c>
    </row>
    <row r="446" spans="1:33" x14ac:dyDescent="0.3">
      <c r="A446">
        <v>10</v>
      </c>
      <c r="B446" t="s">
        <v>11</v>
      </c>
      <c r="C446">
        <v>16.7</v>
      </c>
      <c r="D446">
        <v>18.41</v>
      </c>
      <c r="E446">
        <v>11.75</v>
      </c>
      <c r="F446">
        <f>D446-E446</f>
        <v>6.66</v>
      </c>
      <c r="G446">
        <v>9143</v>
      </c>
      <c r="H446">
        <v>5.05</v>
      </c>
      <c r="I446">
        <v>5.01</v>
      </c>
      <c r="J446" s="4">
        <f t="shared" si="345"/>
        <v>5.0299999999999994</v>
      </c>
      <c r="K446" s="4">
        <v>35.566000000000003</v>
      </c>
      <c r="L446" s="4">
        <v>8.9220000000000006</v>
      </c>
      <c r="M446" s="4">
        <v>108.279</v>
      </c>
      <c r="N446" s="4">
        <v>36.332999999999998</v>
      </c>
      <c r="O446" s="4">
        <v>8.7240000000000002</v>
      </c>
      <c r="P446" s="4">
        <v>110.887</v>
      </c>
      <c r="Q446" s="4">
        <v>12.287000000000001</v>
      </c>
      <c r="R446" s="4">
        <v>14.877000000000001</v>
      </c>
      <c r="S446" s="4">
        <v>22.765999999999998</v>
      </c>
      <c r="T446" s="4">
        <f t="shared" si="346"/>
        <v>11.20503687075839</v>
      </c>
      <c r="U446" s="4">
        <f t="shared" si="347"/>
        <v>0.97234281073029294</v>
      </c>
      <c r="V446" s="4">
        <f t="shared" si="348"/>
        <v>5.1215419309658934</v>
      </c>
      <c r="W446" s="4">
        <f t="shared" si="349"/>
        <v>11.448315999050902</v>
      </c>
      <c r="X446" s="4">
        <f t="shared" si="350"/>
        <v>0.95264165680551094</v>
      </c>
      <c r="Y446" s="4">
        <f t="shared" si="351"/>
        <v>5.2308251308598459</v>
      </c>
      <c r="Z446" s="4">
        <f t="shared" si="352"/>
        <v>3.8435406326977333</v>
      </c>
      <c r="AA446" s="4">
        <f t="shared" si="353"/>
        <v>1.5500798837362177</v>
      </c>
      <c r="AB446" s="4">
        <f t="shared" si="354"/>
        <v>1.1715627160685038</v>
      </c>
      <c r="AD446" s="4">
        <f t="shared" si="355"/>
        <v>7.140417838851663</v>
      </c>
      <c r="AE446" s="4">
        <f t="shared" si="356"/>
        <v>66.066474532164122</v>
      </c>
      <c r="AF446" s="4">
        <f t="shared" si="342"/>
        <v>-61.0485601185649</v>
      </c>
      <c r="AG446" s="4">
        <f t="shared" si="343"/>
        <v>77.366283303677847</v>
      </c>
    </row>
    <row r="447" spans="1:33" x14ac:dyDescent="0.3">
      <c r="A447">
        <v>10</v>
      </c>
      <c r="B447" t="s">
        <v>12</v>
      </c>
      <c r="C447">
        <v>17.2</v>
      </c>
      <c r="D447">
        <v>17.829999999999998</v>
      </c>
      <c r="E447">
        <v>11.84</v>
      </c>
      <c r="F447">
        <f t="shared" ref="F447:F449" si="357">D447-E447</f>
        <v>5.9899999999999984</v>
      </c>
      <c r="G447">
        <v>9143</v>
      </c>
      <c r="H447">
        <v>5.05</v>
      </c>
      <c r="I447">
        <v>5.01</v>
      </c>
      <c r="J447" s="4">
        <f t="shared" si="345"/>
        <v>5.0299999999999994</v>
      </c>
      <c r="K447" s="4">
        <v>35.566000000000003</v>
      </c>
      <c r="L447" s="4">
        <v>8.9220000000000006</v>
      </c>
      <c r="M447" s="4">
        <v>108.279</v>
      </c>
      <c r="N447" s="4">
        <v>36.332999999999998</v>
      </c>
      <c r="O447" s="4">
        <v>8.7240000000000002</v>
      </c>
      <c r="P447" s="4">
        <v>110.887</v>
      </c>
      <c r="Q447" s="4">
        <v>12.278</v>
      </c>
      <c r="R447" s="4">
        <v>15.243</v>
      </c>
      <c r="S447" s="4">
        <v>22.346</v>
      </c>
      <c r="T447" s="4">
        <f t="shared" si="346"/>
        <v>11.20503687075839</v>
      </c>
      <c r="U447" s="4">
        <f t="shared" si="347"/>
        <v>0.97234281073029294</v>
      </c>
      <c r="V447" s="4">
        <f t="shared" si="348"/>
        <v>5.1215419309658934</v>
      </c>
      <c r="W447" s="4">
        <f t="shared" si="349"/>
        <v>11.448315999050902</v>
      </c>
      <c r="X447" s="4">
        <f t="shared" si="350"/>
        <v>0.95264165680551094</v>
      </c>
      <c r="Y447" s="4">
        <f t="shared" si="351"/>
        <v>5.2308251308598459</v>
      </c>
      <c r="Z447" s="4">
        <f t="shared" si="352"/>
        <v>3.8407064546458876</v>
      </c>
      <c r="AA447" s="4">
        <f t="shared" si="353"/>
        <v>1.5848252237335607</v>
      </c>
      <c r="AB447" s="4">
        <f t="shared" si="354"/>
        <v>1.1504058127171439</v>
      </c>
      <c r="AD447" s="4">
        <f t="shared" si="355"/>
        <v>6.2353989251505713</v>
      </c>
      <c r="AE447" s="4">
        <f t="shared" si="356"/>
        <v>66.091496682908286</v>
      </c>
      <c r="AF447" s="4">
        <f t="shared" si="342"/>
        <v>-64.658494700719828</v>
      </c>
      <c r="AG447" s="4">
        <f t="shared" si="343"/>
        <v>77.775018875455928</v>
      </c>
    </row>
    <row r="448" spans="1:33" x14ac:dyDescent="0.3">
      <c r="A448">
        <v>10</v>
      </c>
      <c r="B448" t="s">
        <v>13</v>
      </c>
      <c r="C448">
        <v>16.899999999999999</v>
      </c>
      <c r="D448">
        <v>17.13</v>
      </c>
      <c r="E448">
        <v>11.79</v>
      </c>
      <c r="F448">
        <f t="shared" si="357"/>
        <v>5.34</v>
      </c>
      <c r="G448">
        <v>9143</v>
      </c>
      <c r="H448">
        <v>5.05</v>
      </c>
      <c r="I448">
        <v>5.01</v>
      </c>
      <c r="J448" s="4">
        <f t="shared" si="345"/>
        <v>5.0299999999999994</v>
      </c>
      <c r="K448" s="4">
        <v>35.566000000000003</v>
      </c>
      <c r="L448" s="4">
        <v>8.9220000000000006</v>
      </c>
      <c r="M448" s="4">
        <v>108.279</v>
      </c>
      <c r="N448" s="4">
        <v>36.332999999999998</v>
      </c>
      <c r="O448" s="4">
        <v>8.7240000000000002</v>
      </c>
      <c r="P448" s="4">
        <v>110.887</v>
      </c>
      <c r="Q448" s="4">
        <v>13.066000000000001</v>
      </c>
      <c r="R448" s="4">
        <v>15.084</v>
      </c>
      <c r="S448" s="4">
        <v>25.109000000000002</v>
      </c>
      <c r="T448" s="4">
        <f t="shared" si="346"/>
        <v>11.20503687075839</v>
      </c>
      <c r="U448" s="4">
        <f t="shared" si="347"/>
        <v>0.97234281073029294</v>
      </c>
      <c r="V448" s="4">
        <f t="shared" si="348"/>
        <v>5.1215419309658934</v>
      </c>
      <c r="W448" s="4">
        <f t="shared" si="349"/>
        <v>11.448315999050902</v>
      </c>
      <c r="X448" s="4">
        <f t="shared" si="350"/>
        <v>0.95264165680551094</v>
      </c>
      <c r="Y448" s="4">
        <f t="shared" si="351"/>
        <v>5.2308251308598459</v>
      </c>
      <c r="Z448" s="4">
        <f t="shared" si="352"/>
        <v>4.0889061328051994</v>
      </c>
      <c r="AA448" s="4">
        <f t="shared" si="353"/>
        <v>1.569740050016152</v>
      </c>
      <c r="AB448" s="4">
        <f t="shared" si="354"/>
        <v>1.2892729630992539</v>
      </c>
      <c r="AD448" s="4">
        <f t="shared" si="355"/>
        <v>5.6574460439710155</v>
      </c>
      <c r="AE448" s="4">
        <f t="shared" si="356"/>
        <v>63.90021242061178</v>
      </c>
      <c r="AF448" s="4">
        <f t="shared" si="342"/>
        <v>-63.091191278607603</v>
      </c>
      <c r="AG448" s="4">
        <f t="shared" si="343"/>
        <v>75.092209242590783</v>
      </c>
    </row>
    <row r="449" spans="1:33" x14ac:dyDescent="0.3">
      <c r="A449">
        <v>10</v>
      </c>
      <c r="B449" t="s">
        <v>14</v>
      </c>
      <c r="C449">
        <v>17.100000000000001</v>
      </c>
      <c r="D449">
        <v>17.5</v>
      </c>
      <c r="E449">
        <v>11.78</v>
      </c>
      <c r="F449">
        <f t="shared" si="357"/>
        <v>5.7200000000000006</v>
      </c>
      <c r="G449">
        <v>9143</v>
      </c>
      <c r="H449">
        <v>5.05</v>
      </c>
      <c r="I449">
        <v>5.01</v>
      </c>
      <c r="J449" s="4">
        <f t="shared" si="345"/>
        <v>5.0299999999999994</v>
      </c>
      <c r="K449" s="4">
        <v>35.566000000000003</v>
      </c>
      <c r="L449" s="4">
        <v>8.9220000000000006</v>
      </c>
      <c r="M449" s="4">
        <v>108.279</v>
      </c>
      <c r="N449" s="4">
        <v>36.332999999999998</v>
      </c>
      <c r="O449" s="4">
        <v>8.7240000000000002</v>
      </c>
      <c r="P449" s="4">
        <v>110.887</v>
      </c>
      <c r="Q449" s="4">
        <v>11.840999999999999</v>
      </c>
      <c r="R449" s="4">
        <v>15.694000000000001</v>
      </c>
      <c r="S449" s="4">
        <v>20.376999999999999</v>
      </c>
      <c r="T449" s="4">
        <f t="shared" si="346"/>
        <v>11.20503687075839</v>
      </c>
      <c r="U449" s="4">
        <f t="shared" si="347"/>
        <v>0.97234281073029294</v>
      </c>
      <c r="V449" s="4">
        <f t="shared" si="348"/>
        <v>5.1215419309658934</v>
      </c>
      <c r="W449" s="4">
        <f t="shared" si="349"/>
        <v>11.448315999050902</v>
      </c>
      <c r="X449" s="4">
        <f t="shared" si="350"/>
        <v>0.95264165680551094</v>
      </c>
      <c r="Y449" s="4">
        <f t="shared" si="351"/>
        <v>5.2308251308598459</v>
      </c>
      <c r="Z449" s="4">
        <f t="shared" si="352"/>
        <v>3.7031083078111848</v>
      </c>
      <c r="AA449" s="4">
        <f t="shared" si="353"/>
        <v>1.6275392774394577</v>
      </c>
      <c r="AB449" s="4">
        <f t="shared" si="354"/>
        <v>1.0509913128700858</v>
      </c>
      <c r="AD449" s="4">
        <f t="shared" si="355"/>
        <v>5.9891582252293176</v>
      </c>
      <c r="AE449" s="4">
        <f t="shared" si="356"/>
        <v>67.306311528423564</v>
      </c>
      <c r="AF449" s="4">
        <f t="shared" si="342"/>
        <v>-69.096354270628552</v>
      </c>
      <c r="AG449" s="4">
        <f t="shared" si="343"/>
        <v>79.695632765078301</v>
      </c>
    </row>
    <row r="451" spans="1:33" x14ac:dyDescent="0.3">
      <c r="B451" s="7" t="s">
        <v>55</v>
      </c>
      <c r="C451" s="7"/>
      <c r="D451" s="7"/>
      <c r="E451" s="7" t="s">
        <v>44</v>
      </c>
      <c r="F451" s="7"/>
      <c r="G451" s="7"/>
    </row>
    <row r="452" spans="1:33" x14ac:dyDescent="0.3">
      <c r="A452" t="s">
        <v>1</v>
      </c>
      <c r="B452" t="s">
        <v>46</v>
      </c>
      <c r="C452" t="s">
        <v>48</v>
      </c>
      <c r="D452" t="s">
        <v>57</v>
      </c>
      <c r="E452" t="s">
        <v>46</v>
      </c>
      <c r="F452" t="s">
        <v>48</v>
      </c>
      <c r="G452" t="s">
        <v>57</v>
      </c>
    </row>
    <row r="453" spans="1:33" x14ac:dyDescent="0.3">
      <c r="A453">
        <v>7</v>
      </c>
      <c r="B453" s="4">
        <f>AVERAGE(AE434:AE437)</f>
        <v>75.210627193838363</v>
      </c>
      <c r="C453" s="4">
        <f>AVERAGE(AF434:AF437)</f>
        <v>-75.32486386495566</v>
      </c>
      <c r="D453" s="4">
        <f>AVERAGE(AG434:AG437)</f>
        <v>89.518979098182925</v>
      </c>
      <c r="E453" s="4">
        <f>_xlfn.CONFIDENCE.T(0.05,_xlfn.STDEV.S(AE434:AE437),4)</f>
        <v>1.1235732812902111</v>
      </c>
      <c r="F453" s="4">
        <f>_xlfn.CONFIDENCE.T(0.05,_xlfn.STDEV.S(AF434:AF437),4)</f>
        <v>3.525537908222216</v>
      </c>
      <c r="G453" s="4">
        <f>_xlfn.CONFIDENCE.T(0.05,_xlfn.STDEV.S(AG434:AG437),4)</f>
        <v>1.163503328774715</v>
      </c>
    </row>
    <row r="454" spans="1:33" x14ac:dyDescent="0.3">
      <c r="A454">
        <v>8</v>
      </c>
      <c r="B454" s="4">
        <f>AVERAGE(AE438:AE441)</f>
        <v>70.918348881927201</v>
      </c>
      <c r="C454" s="4">
        <f>AVERAGE(AF438:AF441)</f>
        <v>-72.140003522192146</v>
      </c>
      <c r="D454" s="4">
        <f>AVERAGE(AG438:AG441)</f>
        <v>84.243644253127684</v>
      </c>
      <c r="E454" s="4">
        <f>_xlfn.CONFIDENCE.T(0.05,_xlfn.STDEV.S(AE438:AE441),3)</f>
        <v>0.7432310258998498</v>
      </c>
      <c r="F454" s="4">
        <f t="shared" ref="F454:G454" si="358">_xlfn.CONFIDENCE.T(0.05,_xlfn.STDEV.S(AF438:AF441),3)</f>
        <v>2.8731112139746049</v>
      </c>
      <c r="G454" s="4">
        <f t="shared" si="358"/>
        <v>1.0019384494390839</v>
      </c>
    </row>
    <row r="455" spans="1:33" x14ac:dyDescent="0.3">
      <c r="A455">
        <v>9</v>
      </c>
      <c r="B455" s="4">
        <f>AVERAGE(AE442:AE445)</f>
        <v>70.964083197225307</v>
      </c>
      <c r="C455" s="4">
        <f>AVERAGE(AF442:AF445)</f>
        <v>-74.257692523178335</v>
      </c>
      <c r="D455" s="4">
        <f>AVERAGE(AG442:AG445)</f>
        <v>84.456453484806261</v>
      </c>
      <c r="E455" s="4">
        <f>_xlfn.CONFIDENCE.T(0.05,_xlfn.STDEV.S(AE442:AE445),4)</f>
        <v>1.6998332299568042</v>
      </c>
      <c r="F455" s="4">
        <f>_xlfn.CONFIDENCE.T(0.05,_xlfn.STDEV.S(AF442:AF445),4)</f>
        <v>2.2186105183512428</v>
      </c>
      <c r="G455" s="4">
        <f>_xlfn.CONFIDENCE.T(0.05,_xlfn.STDEV.S(AG442:AG445),4)</f>
        <v>1.9889761691202266</v>
      </c>
    </row>
    <row r="456" spans="1:33" x14ac:dyDescent="0.3">
      <c r="A456">
        <v>10</v>
      </c>
      <c r="B456" s="4">
        <f>AVERAGE(AE446:AE449)</f>
        <v>65.841123791026931</v>
      </c>
      <c r="C456" s="4">
        <f>AVERAGE(AF446:AF449)</f>
        <v>-64.473650092130214</v>
      </c>
      <c r="D456" s="4">
        <f>AVERAGE(AG446:AG449)</f>
        <v>77.482286046700722</v>
      </c>
      <c r="E456" s="4">
        <f>_xlfn.CONFIDENCE.T(0.05,_xlfn.STDEV.S(AE446:AE449),4)</f>
        <v>2.2554583188950841</v>
      </c>
      <c r="F456" s="4">
        <f>_xlfn.CONFIDENCE.T(0.05,_xlfn.STDEV.S(AF446:AF449),4)</f>
        <v>5.4386318304750567</v>
      </c>
      <c r="G456" s="4">
        <f>_xlfn.CONFIDENCE.T(0.05,_xlfn.STDEV.S(AG446:AG449),4)</f>
        <v>3.0066005982693733</v>
      </c>
    </row>
    <row r="458" spans="1:33" x14ac:dyDescent="0.3">
      <c r="K458" s="7" t="s">
        <v>49</v>
      </c>
      <c r="L458" s="7"/>
      <c r="M458" s="7"/>
      <c r="N458" s="7" t="s">
        <v>50</v>
      </c>
      <c r="O458" s="7"/>
      <c r="P458" s="7"/>
      <c r="Q458" s="7" t="s">
        <v>51</v>
      </c>
      <c r="R458" s="7"/>
      <c r="S458" s="7"/>
      <c r="T458" s="7" t="s">
        <v>52</v>
      </c>
      <c r="U458" s="7"/>
      <c r="V458" s="7"/>
      <c r="W458" s="7" t="s">
        <v>53</v>
      </c>
      <c r="X458" s="7"/>
      <c r="Y458" s="7"/>
      <c r="Z458" s="7" t="s">
        <v>54</v>
      </c>
      <c r="AA458" s="7"/>
      <c r="AB458" s="7"/>
      <c r="AE458" s="7" t="s">
        <v>34</v>
      </c>
      <c r="AF458" s="7"/>
      <c r="AG458" s="7"/>
    </row>
    <row r="459" spans="1:33" x14ac:dyDescent="0.3">
      <c r="A459" t="s">
        <v>1</v>
      </c>
      <c r="B459" t="s">
        <v>2</v>
      </c>
      <c r="C459" t="s">
        <v>3</v>
      </c>
      <c r="D459" t="s">
        <v>6</v>
      </c>
      <c r="E459" t="s">
        <v>5</v>
      </c>
      <c r="F459" t="s">
        <v>4</v>
      </c>
      <c r="G459" t="s">
        <v>7</v>
      </c>
      <c r="H459" t="s">
        <v>10</v>
      </c>
      <c r="I459" t="s">
        <v>9</v>
      </c>
      <c r="J459" t="s">
        <v>8</v>
      </c>
      <c r="K459" t="s">
        <v>46</v>
      </c>
      <c r="L459" t="s">
        <v>48</v>
      </c>
      <c r="M459" t="s">
        <v>57</v>
      </c>
      <c r="N459" t="s">
        <v>46</v>
      </c>
      <c r="O459" t="s">
        <v>48</v>
      </c>
      <c r="P459" t="s">
        <v>57</v>
      </c>
      <c r="Q459" t="s">
        <v>46</v>
      </c>
      <c r="R459" t="s">
        <v>48</v>
      </c>
      <c r="S459" t="s">
        <v>57</v>
      </c>
      <c r="T459" t="s">
        <v>46</v>
      </c>
      <c r="U459" t="s">
        <v>48</v>
      </c>
      <c r="V459" t="s">
        <v>57</v>
      </c>
      <c r="W459" t="s">
        <v>46</v>
      </c>
      <c r="X459" t="s">
        <v>48</v>
      </c>
      <c r="Y459" t="s">
        <v>57</v>
      </c>
      <c r="Z459" t="s">
        <v>46</v>
      </c>
      <c r="AA459" t="s">
        <v>48</v>
      </c>
      <c r="AB459" t="s">
        <v>57</v>
      </c>
      <c r="AD459" t="s">
        <v>23</v>
      </c>
      <c r="AE459" t="s">
        <v>46</v>
      </c>
      <c r="AF459" t="s">
        <v>48</v>
      </c>
      <c r="AG459" t="s">
        <v>57</v>
      </c>
    </row>
    <row r="460" spans="1:33" x14ac:dyDescent="0.3">
      <c r="A460">
        <v>7</v>
      </c>
      <c r="B460" t="s">
        <v>11</v>
      </c>
      <c r="C460">
        <v>17</v>
      </c>
      <c r="D460">
        <v>21.29</v>
      </c>
      <c r="E460">
        <v>12.35</v>
      </c>
      <c r="F460">
        <f>D460-E460</f>
        <v>8.94</v>
      </c>
      <c r="G460">
        <v>8946</v>
      </c>
      <c r="H460">
        <v>5.0999999999999996</v>
      </c>
      <c r="I460">
        <v>5.05</v>
      </c>
      <c r="J460" s="4">
        <f>(H460+I460)/2</f>
        <v>5.0749999999999993</v>
      </c>
      <c r="K460" s="4">
        <v>28.667000000000002</v>
      </c>
      <c r="L460" s="4">
        <v>19.780999999999999</v>
      </c>
      <c r="M460" s="4">
        <v>73.263999999999996</v>
      </c>
      <c r="N460" s="4">
        <v>29.175999999999998</v>
      </c>
      <c r="O460" s="4">
        <v>19.620999999999999</v>
      </c>
      <c r="P460" s="4">
        <v>74.986999999999995</v>
      </c>
      <c r="Q460" s="4">
        <v>11.509</v>
      </c>
      <c r="R460" s="4">
        <v>25.832999999999998</v>
      </c>
      <c r="S460" s="4">
        <v>9.7680000000000007</v>
      </c>
      <c r="T460" s="4">
        <f>0.3076*K460^1.0067</f>
        <v>9.0184736065267526</v>
      </c>
      <c r="U460" s="4">
        <f>0.1321*L460^0.9121</f>
        <v>2.0100684178784922</v>
      </c>
      <c r="V460" s="4">
        <f>-0.000048666*M460^2+0.052569*M460</f>
        <v>3.5901949278704635</v>
      </c>
      <c r="W460" s="4">
        <f>0.3076*N460^1.0067</f>
        <v>9.1796844774560249</v>
      </c>
      <c r="X460" s="4">
        <f>0.1321*O460^0.9121</f>
        <v>1.9952336808836841</v>
      </c>
      <c r="Y460" s="4">
        <f>-0.000048666*P460^2+0.052569*P460</f>
        <v>3.6683402434754457</v>
      </c>
      <c r="Z460" s="4">
        <f>0.3076*Q460^1.0067</f>
        <v>3.5985941784196975</v>
      </c>
      <c r="AA460" s="4">
        <f>0.1321*R460^0.9121</f>
        <v>2.5641740031455447</v>
      </c>
      <c r="AB460" s="4">
        <f>-0.000048666*S460^2+0.052569*S460</f>
        <v>0.50885058284121598</v>
      </c>
      <c r="AD460" s="4">
        <f>F460/1000/PI()/0.0007/C460*100/G460*60*60</f>
        <v>9.6230843294492647</v>
      </c>
      <c r="AE460" s="4">
        <f>(1-2*Z460/(T460+W460))*100</f>
        <v>60.451006505026214</v>
      </c>
      <c r="AF460" s="4">
        <f t="shared" ref="AF460:AF475" si="359">(1-2*AA460/(U460+X460))*100</f>
        <v>-28.038981326177257</v>
      </c>
      <c r="AG460" s="4">
        <f t="shared" ref="AG460:AG475" si="360">(1-2*AB460/(V460+Y460))*100</f>
        <v>85.979248682296799</v>
      </c>
    </row>
    <row r="461" spans="1:33" x14ac:dyDescent="0.3">
      <c r="A461">
        <v>7</v>
      </c>
      <c r="B461" t="s">
        <v>12</v>
      </c>
      <c r="C461">
        <v>17.2</v>
      </c>
      <c r="D461">
        <v>20.47</v>
      </c>
      <c r="E461">
        <v>11.75</v>
      </c>
      <c r="F461">
        <f t="shared" ref="F461:F471" si="361">D461-E461</f>
        <v>8.7199999999999989</v>
      </c>
      <c r="G461">
        <v>8946</v>
      </c>
      <c r="H461">
        <v>5.0999999999999996</v>
      </c>
      <c r="I461">
        <v>5.05</v>
      </c>
      <c r="J461" s="4">
        <f t="shared" ref="J461:J475" si="362">(H461+I461)/2</f>
        <v>5.0749999999999993</v>
      </c>
      <c r="K461" s="4">
        <v>28.667000000000002</v>
      </c>
      <c r="L461" s="4">
        <v>19.780999999999999</v>
      </c>
      <c r="M461" s="4">
        <v>73.263999999999996</v>
      </c>
      <c r="N461" s="4">
        <v>29.175999999999998</v>
      </c>
      <c r="O461" s="4">
        <v>19.620999999999999</v>
      </c>
      <c r="P461" s="4">
        <v>74.986999999999995</v>
      </c>
      <c r="Q461" s="4">
        <v>11.372999999999999</v>
      </c>
      <c r="R461" s="4">
        <v>25.271000000000001</v>
      </c>
      <c r="S461" s="4">
        <v>9.891</v>
      </c>
      <c r="T461" s="4">
        <f t="shared" ref="T461:T475" si="363">0.3076*K461^1.0067</f>
        <v>9.0184736065267526</v>
      </c>
      <c r="U461" s="4">
        <f t="shared" ref="U461:U475" si="364">0.1321*L461^0.9121</f>
        <v>2.0100684178784922</v>
      </c>
      <c r="V461" s="4">
        <f t="shared" ref="V461:V475" si="365">-0.000048666*M461^2+0.052569*M461</f>
        <v>3.5901949278704635</v>
      </c>
      <c r="W461" s="4">
        <f t="shared" ref="W461:W475" si="366">0.3076*N461^1.0067</f>
        <v>9.1796844774560249</v>
      </c>
      <c r="X461" s="4">
        <f t="shared" ref="X461:X475" si="367">0.1321*O461^0.9121</f>
        <v>1.9952336808836841</v>
      </c>
      <c r="Y461" s="4">
        <f t="shared" ref="Y461:Y475" si="368">-0.000048666*P461^2+0.052569*P461</f>
        <v>3.6683402434754457</v>
      </c>
      <c r="Z461" s="4">
        <f t="shared" ref="Z461:Z475" si="369">0.3076*Q461^1.0067</f>
        <v>3.5557869608703894</v>
      </c>
      <c r="AA461" s="4">
        <f t="shared" ref="AA461:AA475" si="370">0.1321*R461^0.9121</f>
        <v>2.5132444603518711</v>
      </c>
      <c r="AB461" s="4">
        <f t="shared" ref="AB461:AB475" si="371">-0.000048666*S461^2+0.052569*S461</f>
        <v>0.51519889267925401</v>
      </c>
      <c r="AD461" s="4">
        <f t="shared" ref="AD461:AD475" si="372">F461/1000/PI()/0.0007/C461*100/G461*60*60</f>
        <v>9.2771319194992348</v>
      </c>
      <c r="AE461" s="4">
        <f t="shared" ref="AE461:AE475" si="373">(1-2*Z461/(T461+W461))*100</f>
        <v>60.921463101257068</v>
      </c>
      <c r="AF461" s="4">
        <f t="shared" si="359"/>
        <v>-25.495875136538636</v>
      </c>
      <c r="AG461" s="4">
        <f t="shared" si="360"/>
        <v>85.804328820694451</v>
      </c>
    </row>
    <row r="462" spans="1:33" x14ac:dyDescent="0.3">
      <c r="A462">
        <v>7</v>
      </c>
      <c r="B462" t="s">
        <v>13</v>
      </c>
      <c r="C462">
        <v>17.3</v>
      </c>
      <c r="D462">
        <v>20.93</v>
      </c>
      <c r="E462">
        <v>11.76</v>
      </c>
      <c r="F462">
        <f t="shared" si="361"/>
        <v>9.17</v>
      </c>
      <c r="G462">
        <v>8946</v>
      </c>
      <c r="H462">
        <v>5.0999999999999996</v>
      </c>
      <c r="I462">
        <v>5.05</v>
      </c>
      <c r="J462" s="4">
        <f t="shared" si="362"/>
        <v>5.0749999999999993</v>
      </c>
      <c r="K462" s="4">
        <v>28.667000000000002</v>
      </c>
      <c r="L462" s="4">
        <v>19.780999999999999</v>
      </c>
      <c r="M462" s="4">
        <v>73.263999999999996</v>
      </c>
      <c r="N462" s="4">
        <v>29.175999999999998</v>
      </c>
      <c r="O462" s="4">
        <v>19.620999999999999</v>
      </c>
      <c r="P462" s="4">
        <v>74.986999999999995</v>
      </c>
      <c r="Q462" s="4">
        <v>11.79</v>
      </c>
      <c r="R462" s="4">
        <v>25.501000000000001</v>
      </c>
      <c r="S462" s="4">
        <v>11</v>
      </c>
      <c r="T462" s="4">
        <f t="shared" si="363"/>
        <v>9.0184736065267526</v>
      </c>
      <c r="U462" s="4">
        <f t="shared" si="364"/>
        <v>2.0100684178784922</v>
      </c>
      <c r="V462" s="4">
        <f t="shared" si="365"/>
        <v>3.5901949278704635</v>
      </c>
      <c r="W462" s="4">
        <f t="shared" si="366"/>
        <v>9.1796844774560249</v>
      </c>
      <c r="X462" s="4">
        <f t="shared" si="367"/>
        <v>1.9952336808836841</v>
      </c>
      <c r="Y462" s="4">
        <f t="shared" si="368"/>
        <v>3.6683402434754457</v>
      </c>
      <c r="Z462" s="4">
        <f t="shared" si="369"/>
        <v>3.6870521361491533</v>
      </c>
      <c r="AA462" s="4">
        <f t="shared" si="370"/>
        <v>2.5340994229144753</v>
      </c>
      <c r="AB462" s="4">
        <f t="shared" si="371"/>
        <v>0.57237041399999999</v>
      </c>
      <c r="AD462" s="4">
        <f t="shared" si="372"/>
        <v>9.6994906060819428</v>
      </c>
      <c r="AE462" s="4">
        <f t="shared" si="373"/>
        <v>59.478842648428952</v>
      </c>
      <c r="AF462" s="4">
        <f t="shared" si="359"/>
        <v>-26.53724290597852</v>
      </c>
      <c r="AG462" s="4">
        <f t="shared" si="360"/>
        <v>84.229037939789492</v>
      </c>
    </row>
    <row r="463" spans="1:33" x14ac:dyDescent="0.3">
      <c r="A463">
        <v>7</v>
      </c>
      <c r="B463" t="s">
        <v>14</v>
      </c>
      <c r="C463">
        <v>17.600000000000001</v>
      </c>
      <c r="D463">
        <v>20.76</v>
      </c>
      <c r="E463">
        <v>11.71</v>
      </c>
      <c r="F463">
        <f t="shared" si="361"/>
        <v>9.0500000000000007</v>
      </c>
      <c r="G463">
        <v>8946</v>
      </c>
      <c r="H463">
        <v>5.0999999999999996</v>
      </c>
      <c r="I463">
        <v>5.05</v>
      </c>
      <c r="J463" s="4">
        <f t="shared" si="362"/>
        <v>5.0749999999999993</v>
      </c>
      <c r="K463" s="4">
        <v>28.667000000000002</v>
      </c>
      <c r="L463" s="4">
        <v>19.780999999999999</v>
      </c>
      <c r="M463" s="4">
        <v>73.263999999999996</v>
      </c>
      <c r="N463" s="4">
        <v>29.175999999999998</v>
      </c>
      <c r="O463" s="4">
        <v>19.620999999999999</v>
      </c>
      <c r="P463" s="4">
        <v>74.986999999999995</v>
      </c>
      <c r="Q463" s="4">
        <v>11.755000000000001</v>
      </c>
      <c r="R463" s="4">
        <v>25.693999999999999</v>
      </c>
      <c r="S463" s="4">
        <v>10.587999999999999</v>
      </c>
      <c r="T463" s="4">
        <f t="shared" si="363"/>
        <v>9.0184736065267526</v>
      </c>
      <c r="U463" s="4">
        <f t="shared" si="364"/>
        <v>2.0100684178784922</v>
      </c>
      <c r="V463" s="4">
        <f t="shared" si="365"/>
        <v>3.5901949278704635</v>
      </c>
      <c r="W463" s="4">
        <f t="shared" si="366"/>
        <v>9.1796844774560249</v>
      </c>
      <c r="X463" s="4">
        <f t="shared" si="367"/>
        <v>1.9952336808836841</v>
      </c>
      <c r="Y463" s="4">
        <f t="shared" si="368"/>
        <v>3.6683402434754457</v>
      </c>
      <c r="Z463" s="4">
        <f t="shared" si="369"/>
        <v>3.6760334639466752</v>
      </c>
      <c r="AA463" s="4">
        <f t="shared" si="370"/>
        <v>2.5515866969578798</v>
      </c>
      <c r="AB463" s="4">
        <f t="shared" si="371"/>
        <v>0.55114483386249591</v>
      </c>
      <c r="AD463" s="4">
        <f t="shared" si="372"/>
        <v>9.4093929484808392</v>
      </c>
      <c r="AE463" s="4">
        <f t="shared" si="373"/>
        <v>59.599939213824513</v>
      </c>
      <c r="AF463" s="4">
        <f t="shared" si="359"/>
        <v>-27.410449151710068</v>
      </c>
      <c r="AG463" s="4">
        <f t="shared" si="360"/>
        <v>84.813882667725636</v>
      </c>
    </row>
    <row r="464" spans="1:33" x14ac:dyDescent="0.3">
      <c r="A464">
        <v>8</v>
      </c>
      <c r="B464" t="s">
        <v>11</v>
      </c>
      <c r="C464">
        <v>17.3</v>
      </c>
      <c r="D464">
        <v>18.96</v>
      </c>
      <c r="E464">
        <v>11.65</v>
      </c>
      <c r="F464">
        <f t="shared" si="361"/>
        <v>7.3100000000000005</v>
      </c>
      <c r="G464">
        <v>8946</v>
      </c>
      <c r="H464">
        <v>5.0999999999999996</v>
      </c>
      <c r="I464">
        <v>5.05</v>
      </c>
      <c r="J464" s="4">
        <f t="shared" si="362"/>
        <v>5.0749999999999993</v>
      </c>
      <c r="K464" s="4">
        <v>28.667000000000002</v>
      </c>
      <c r="L464" s="4">
        <v>19.780999999999999</v>
      </c>
      <c r="M464" s="4">
        <v>73.263999999999996</v>
      </c>
      <c r="N464" s="4">
        <v>29.175999999999998</v>
      </c>
      <c r="O464" s="4">
        <v>19.620999999999999</v>
      </c>
      <c r="P464" s="4">
        <v>74.986999999999995</v>
      </c>
      <c r="Q464" s="4">
        <v>12.698</v>
      </c>
      <c r="R464" s="4">
        <v>25.053999999999998</v>
      </c>
      <c r="S464" s="4">
        <v>14.423999999999999</v>
      </c>
      <c r="T464" s="4">
        <f t="shared" si="363"/>
        <v>9.0184736065267526</v>
      </c>
      <c r="U464" s="4">
        <f t="shared" si="364"/>
        <v>2.0100684178784922</v>
      </c>
      <c r="V464" s="4">
        <f t="shared" si="365"/>
        <v>3.5901949278704635</v>
      </c>
      <c r="W464" s="4">
        <f t="shared" si="366"/>
        <v>9.1796844774560249</v>
      </c>
      <c r="X464" s="4">
        <f t="shared" si="367"/>
        <v>1.9952336808836841</v>
      </c>
      <c r="Y464" s="4">
        <f t="shared" si="368"/>
        <v>3.6683402434754457</v>
      </c>
      <c r="Z464" s="4">
        <f t="shared" si="369"/>
        <v>3.9729827600786054</v>
      </c>
      <c r="AA464" s="4">
        <f t="shared" si="370"/>
        <v>2.493552956808454</v>
      </c>
      <c r="AB464" s="4">
        <f t="shared" si="371"/>
        <v>0.74813020826918397</v>
      </c>
      <c r="AD464" s="4">
        <f t="shared" si="372"/>
        <v>7.7320912028853881</v>
      </c>
      <c r="AE464" s="4">
        <f t="shared" si="373"/>
        <v>56.336429854673575</v>
      </c>
      <c r="AF464" s="4">
        <f t="shared" si="359"/>
        <v>-24.512603310450775</v>
      </c>
      <c r="AG464" s="4">
        <f t="shared" si="360"/>
        <v>79.386193202657935</v>
      </c>
    </row>
    <row r="465" spans="1:33" x14ac:dyDescent="0.3">
      <c r="A465">
        <v>8</v>
      </c>
      <c r="B465" t="s">
        <v>12</v>
      </c>
      <c r="C465">
        <v>17.2</v>
      </c>
      <c r="D465">
        <v>19.36</v>
      </c>
      <c r="E465">
        <v>11.74</v>
      </c>
      <c r="F465">
        <f t="shared" si="361"/>
        <v>7.6199999999999992</v>
      </c>
      <c r="G465">
        <v>8946</v>
      </c>
      <c r="H465">
        <v>5.0999999999999996</v>
      </c>
      <c r="I465">
        <v>5.05</v>
      </c>
      <c r="J465" s="4">
        <f t="shared" si="362"/>
        <v>5.0749999999999993</v>
      </c>
      <c r="K465" s="4">
        <v>28.667000000000002</v>
      </c>
      <c r="L465" s="4">
        <v>19.780999999999999</v>
      </c>
      <c r="M465" s="4">
        <v>73.263999999999996</v>
      </c>
      <c r="N465" s="4">
        <v>29.175999999999998</v>
      </c>
      <c r="O465" s="4">
        <v>19.620999999999999</v>
      </c>
      <c r="P465" s="4">
        <v>74.986999999999995</v>
      </c>
      <c r="Q465" s="4">
        <v>12.653</v>
      </c>
      <c r="R465" s="4">
        <v>24.803999999999998</v>
      </c>
      <c r="S465" s="4">
        <v>14.252000000000001</v>
      </c>
      <c r="T465" s="4">
        <f t="shared" si="363"/>
        <v>9.0184736065267526</v>
      </c>
      <c r="U465" s="4">
        <f t="shared" si="364"/>
        <v>2.0100684178784922</v>
      </c>
      <c r="V465" s="4">
        <f t="shared" si="365"/>
        <v>3.5901949278704635</v>
      </c>
      <c r="W465" s="4">
        <f t="shared" si="366"/>
        <v>9.1796844774560249</v>
      </c>
      <c r="X465" s="4">
        <f t="shared" si="367"/>
        <v>1.9952336808836841</v>
      </c>
      <c r="Y465" s="4">
        <f t="shared" si="368"/>
        <v>3.6683402434754457</v>
      </c>
      <c r="Z465" s="4">
        <f t="shared" si="369"/>
        <v>3.9588088792110563</v>
      </c>
      <c r="AA465" s="4">
        <f t="shared" si="370"/>
        <v>2.4708482917743999</v>
      </c>
      <c r="AB465" s="4">
        <f t="shared" si="371"/>
        <v>0.73932837421833608</v>
      </c>
      <c r="AD465" s="4">
        <f t="shared" si="372"/>
        <v>8.1068515168101136</v>
      </c>
      <c r="AE465" s="4">
        <f t="shared" si="373"/>
        <v>56.492202552131609</v>
      </c>
      <c r="AF465" s="4">
        <f t="shared" si="359"/>
        <v>-23.37887284647049</v>
      </c>
      <c r="AG465" s="4">
        <f t="shared" si="360"/>
        <v>79.628716903186231</v>
      </c>
    </row>
    <row r="466" spans="1:33" x14ac:dyDescent="0.3">
      <c r="A466">
        <v>8</v>
      </c>
      <c r="B466" t="s">
        <v>13</v>
      </c>
      <c r="C466">
        <v>17.100000000000001</v>
      </c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D466" s="4"/>
      <c r="AE466" s="4"/>
      <c r="AF466" s="4"/>
      <c r="AG466" s="4"/>
    </row>
    <row r="467" spans="1:33" x14ac:dyDescent="0.3">
      <c r="A467">
        <v>8</v>
      </c>
      <c r="B467" t="s">
        <v>14</v>
      </c>
      <c r="C467">
        <v>16.7</v>
      </c>
      <c r="D467">
        <v>18.559999999999999</v>
      </c>
      <c r="E467">
        <v>11.76</v>
      </c>
      <c r="F467">
        <f t="shared" si="361"/>
        <v>6.7999999999999989</v>
      </c>
      <c r="G467">
        <v>8946</v>
      </c>
      <c r="H467">
        <v>5.0999999999999996</v>
      </c>
      <c r="I467">
        <v>5.05</v>
      </c>
      <c r="J467" s="4">
        <f t="shared" si="362"/>
        <v>5.0749999999999993</v>
      </c>
      <c r="K467" s="4">
        <v>28.667000000000002</v>
      </c>
      <c r="L467" s="4">
        <v>19.780999999999999</v>
      </c>
      <c r="M467" s="4">
        <v>73.263999999999996</v>
      </c>
      <c r="N467" s="4">
        <v>29.175999999999998</v>
      </c>
      <c r="O467" s="4">
        <v>19.620999999999999</v>
      </c>
      <c r="P467" s="4">
        <v>74.986999999999995</v>
      </c>
      <c r="Q467" s="4">
        <v>12.872</v>
      </c>
      <c r="R467" s="4">
        <v>25.300999999999998</v>
      </c>
      <c r="S467" s="4">
        <v>14.579000000000001</v>
      </c>
      <c r="T467" s="4">
        <f t="shared" si="363"/>
        <v>9.0184736065267526</v>
      </c>
      <c r="U467" s="4">
        <f t="shared" si="364"/>
        <v>2.0100684178784922</v>
      </c>
      <c r="V467" s="4">
        <f t="shared" si="365"/>
        <v>3.5901949278704635</v>
      </c>
      <c r="W467" s="4">
        <f t="shared" si="366"/>
        <v>9.1796844774560249</v>
      </c>
      <c r="X467" s="4">
        <f t="shared" si="367"/>
        <v>1.9952336808836841</v>
      </c>
      <c r="Y467" s="4">
        <f t="shared" si="368"/>
        <v>3.6683402434754457</v>
      </c>
      <c r="Z467" s="4">
        <f t="shared" si="369"/>
        <v>4.0277915887288014</v>
      </c>
      <c r="AA467" s="4">
        <f t="shared" si="370"/>
        <v>2.5159656158930663</v>
      </c>
      <c r="AB467" s="4">
        <f t="shared" si="371"/>
        <v>0.75605962696949391</v>
      </c>
      <c r="AD467" s="4">
        <f t="shared" si="372"/>
        <v>7.4510612900664084</v>
      </c>
      <c r="AE467" s="4">
        <f t="shared" si="373"/>
        <v>55.734074073420793</v>
      </c>
      <c r="AF467" s="4">
        <f t="shared" si="359"/>
        <v>-25.631752804394758</v>
      </c>
      <c r="AG467" s="4">
        <f t="shared" si="360"/>
        <v>79.167707833003391</v>
      </c>
    </row>
    <row r="468" spans="1:33" x14ac:dyDescent="0.3">
      <c r="A468">
        <v>9</v>
      </c>
      <c r="B468" t="s">
        <v>11</v>
      </c>
      <c r="C468">
        <v>17.5</v>
      </c>
      <c r="D468">
        <v>18.03</v>
      </c>
      <c r="E468">
        <v>11.79</v>
      </c>
      <c r="F468">
        <f t="shared" si="361"/>
        <v>6.240000000000002</v>
      </c>
      <c r="G468">
        <v>8946</v>
      </c>
      <c r="H468">
        <v>5.0999999999999996</v>
      </c>
      <c r="I468">
        <v>5.05</v>
      </c>
      <c r="J468" s="4">
        <f t="shared" si="362"/>
        <v>5.0749999999999993</v>
      </c>
      <c r="K468" s="4">
        <v>28.667000000000002</v>
      </c>
      <c r="L468" s="4">
        <v>19.780999999999999</v>
      </c>
      <c r="M468" s="4">
        <v>73.263999999999996</v>
      </c>
      <c r="N468" s="4">
        <v>29.175999999999998</v>
      </c>
      <c r="O468" s="4">
        <v>19.620999999999999</v>
      </c>
      <c r="P468" s="4">
        <v>74.986999999999995</v>
      </c>
      <c r="Q468" s="4">
        <v>12.891999999999999</v>
      </c>
      <c r="R468" s="4">
        <v>25.26</v>
      </c>
      <c r="S468" s="4">
        <v>14.86</v>
      </c>
      <c r="T468" s="4">
        <f t="shared" si="363"/>
        <v>9.0184736065267526</v>
      </c>
      <c r="U468" s="4">
        <f t="shared" si="364"/>
        <v>2.0100684178784922</v>
      </c>
      <c r="V468" s="4">
        <f t="shared" si="365"/>
        <v>3.5901949278704635</v>
      </c>
      <c r="W468" s="4">
        <f t="shared" si="366"/>
        <v>9.1796844774560249</v>
      </c>
      <c r="X468" s="4">
        <f t="shared" si="367"/>
        <v>1.9952336808836841</v>
      </c>
      <c r="Y468" s="4">
        <f t="shared" si="368"/>
        <v>3.6683402434754457</v>
      </c>
      <c r="Z468" s="4">
        <f t="shared" si="369"/>
        <v>4.0340917734507302</v>
      </c>
      <c r="AA468" s="4">
        <f t="shared" si="370"/>
        <v>2.5122466321906542</v>
      </c>
      <c r="AB468" s="4">
        <f t="shared" si="371"/>
        <v>0.77042893334639984</v>
      </c>
      <c r="AD468" s="4">
        <f t="shared" si="372"/>
        <v>6.5248755875230291</v>
      </c>
      <c r="AE468" s="4">
        <f t="shared" si="373"/>
        <v>55.66483426692109</v>
      </c>
      <c r="AF468" s="4">
        <f t="shared" si="359"/>
        <v>-25.446049773227063</v>
      </c>
      <c r="AG468" s="4">
        <f t="shared" si="360"/>
        <v>78.771779287154885</v>
      </c>
    </row>
    <row r="469" spans="1:33" x14ac:dyDescent="0.3">
      <c r="A469">
        <v>9</v>
      </c>
      <c r="B469" t="s">
        <v>12</v>
      </c>
      <c r="C469">
        <v>16.899999999999999</v>
      </c>
      <c r="D469">
        <v>18.02</v>
      </c>
      <c r="E469">
        <v>11.7</v>
      </c>
      <c r="F469">
        <f t="shared" si="361"/>
        <v>6.32</v>
      </c>
      <c r="G469">
        <v>8946</v>
      </c>
      <c r="H469">
        <v>5.0999999999999996</v>
      </c>
      <c r="I469">
        <v>5.05</v>
      </c>
      <c r="J469" s="4">
        <f t="shared" si="362"/>
        <v>5.0749999999999993</v>
      </c>
      <c r="K469" s="4">
        <v>28.667000000000002</v>
      </c>
      <c r="L469" s="4">
        <v>19.780999999999999</v>
      </c>
      <c r="M469" s="4">
        <v>73.263999999999996</v>
      </c>
      <c r="N469" s="4">
        <v>29.175999999999998</v>
      </c>
      <c r="O469" s="4">
        <v>19.620999999999999</v>
      </c>
      <c r="P469" s="4">
        <v>74.986999999999995</v>
      </c>
      <c r="Q469" s="4">
        <v>12.396000000000001</v>
      </c>
      <c r="R469" s="4">
        <v>25.722999999999999</v>
      </c>
      <c r="S469" s="4">
        <v>12.835000000000001</v>
      </c>
      <c r="T469" s="4">
        <f t="shared" si="363"/>
        <v>9.0184736065267526</v>
      </c>
      <c r="U469" s="4">
        <f t="shared" si="364"/>
        <v>2.0100684178784922</v>
      </c>
      <c r="V469" s="4">
        <f t="shared" si="365"/>
        <v>3.5901949278704635</v>
      </c>
      <c r="W469" s="4">
        <f t="shared" si="366"/>
        <v>9.1796844774560249</v>
      </c>
      <c r="X469" s="4">
        <f t="shared" si="367"/>
        <v>1.9952336808836841</v>
      </c>
      <c r="Y469" s="4">
        <f t="shared" si="368"/>
        <v>3.6683402434754457</v>
      </c>
      <c r="Z469" s="4">
        <f t="shared" si="369"/>
        <v>3.8778667793450978</v>
      </c>
      <c r="AA469" s="4">
        <f t="shared" si="370"/>
        <v>2.5542133186596518</v>
      </c>
      <c r="AB469" s="4">
        <f t="shared" si="371"/>
        <v>0.66670601320815004</v>
      </c>
      <c r="AD469" s="4">
        <f t="shared" si="372"/>
        <v>6.843150128774532</v>
      </c>
      <c r="AE469" s="4">
        <f t="shared" si="373"/>
        <v>57.38176620458939</v>
      </c>
      <c r="AF469" s="4">
        <f t="shared" si="359"/>
        <v>-27.541606384648087</v>
      </c>
      <c r="AG469" s="4">
        <f t="shared" si="360"/>
        <v>81.629736648792004</v>
      </c>
    </row>
    <row r="470" spans="1:33" x14ac:dyDescent="0.3">
      <c r="A470">
        <v>9</v>
      </c>
      <c r="B470" t="s">
        <v>13</v>
      </c>
      <c r="C470">
        <v>17.2</v>
      </c>
      <c r="D470">
        <v>17.53</v>
      </c>
      <c r="E470">
        <v>11.77</v>
      </c>
      <c r="F470">
        <f t="shared" si="361"/>
        <v>5.7600000000000016</v>
      </c>
      <c r="G470">
        <v>8946</v>
      </c>
      <c r="H470">
        <v>5.0999999999999996</v>
      </c>
      <c r="I470">
        <v>5.05</v>
      </c>
      <c r="J470" s="4">
        <f t="shared" si="362"/>
        <v>5.0749999999999993</v>
      </c>
      <c r="K470" s="4">
        <v>28.667000000000002</v>
      </c>
      <c r="L470" s="4">
        <v>19.780999999999999</v>
      </c>
      <c r="M470" s="4">
        <v>73.263999999999996</v>
      </c>
      <c r="N470" s="4">
        <v>29.175999999999998</v>
      </c>
      <c r="O470" s="4">
        <v>19.620999999999999</v>
      </c>
      <c r="P470" s="4">
        <v>74.986999999999995</v>
      </c>
      <c r="Q470" s="4">
        <v>13.097</v>
      </c>
      <c r="R470" s="4">
        <v>25.827000000000002</v>
      </c>
      <c r="S470" s="4">
        <v>15.003</v>
      </c>
      <c r="T470" s="4">
        <f t="shared" si="363"/>
        <v>9.0184736065267526</v>
      </c>
      <c r="U470" s="4">
        <f t="shared" si="364"/>
        <v>2.0100684178784922</v>
      </c>
      <c r="V470" s="4">
        <f t="shared" si="365"/>
        <v>3.5901949278704635</v>
      </c>
      <c r="W470" s="4">
        <f t="shared" si="366"/>
        <v>9.1796844774560249</v>
      </c>
      <c r="X470" s="4">
        <f t="shared" si="367"/>
        <v>1.9952336808836841</v>
      </c>
      <c r="Y470" s="4">
        <f t="shared" si="368"/>
        <v>3.6683402434754457</v>
      </c>
      <c r="Z470" s="4">
        <f t="shared" si="369"/>
        <v>4.0986724246578188</v>
      </c>
      <c r="AA470" s="4">
        <f t="shared" si="370"/>
        <v>2.5636307893528887</v>
      </c>
      <c r="AB470" s="4">
        <f t="shared" si="371"/>
        <v>0.7777384766220059</v>
      </c>
      <c r="AD470" s="4">
        <f t="shared" si="372"/>
        <v>6.1280137449903238</v>
      </c>
      <c r="AE470" s="4">
        <f t="shared" si="373"/>
        <v>54.955084951533742</v>
      </c>
      <c r="AF470" s="4">
        <f t="shared" si="359"/>
        <v>-28.011856591050609</v>
      </c>
      <c r="AG470" s="4">
        <f t="shared" si="360"/>
        <v>78.570373821642733</v>
      </c>
    </row>
    <row r="471" spans="1:33" x14ac:dyDescent="0.3">
      <c r="A471">
        <v>9</v>
      </c>
      <c r="B471" t="s">
        <v>14</v>
      </c>
      <c r="C471">
        <v>17.2</v>
      </c>
      <c r="D471">
        <v>18.170000000000002</v>
      </c>
      <c r="E471">
        <v>11.8</v>
      </c>
      <c r="F471">
        <f t="shared" si="361"/>
        <v>6.370000000000001</v>
      </c>
      <c r="G471">
        <v>8946</v>
      </c>
      <c r="H471">
        <v>5.0999999999999996</v>
      </c>
      <c r="I471">
        <v>5.05</v>
      </c>
      <c r="J471" s="4">
        <f t="shared" si="362"/>
        <v>5.0749999999999993</v>
      </c>
      <c r="K471" s="4">
        <v>28.667000000000002</v>
      </c>
      <c r="L471" s="4">
        <v>19.780999999999999</v>
      </c>
      <c r="M471" s="4">
        <v>73.263999999999996</v>
      </c>
      <c r="N471" s="4">
        <v>29.175999999999998</v>
      </c>
      <c r="O471" s="4">
        <v>19.620999999999999</v>
      </c>
      <c r="P471" s="4">
        <v>74.986999999999995</v>
      </c>
      <c r="Q471" s="4">
        <v>13.05</v>
      </c>
      <c r="R471" s="4">
        <v>25.376999999999999</v>
      </c>
      <c r="S471" s="4">
        <v>15.066000000000001</v>
      </c>
      <c r="T471" s="4">
        <f t="shared" si="363"/>
        <v>9.0184736065267526</v>
      </c>
      <c r="U471" s="4">
        <f t="shared" si="364"/>
        <v>2.0100684178784922</v>
      </c>
      <c r="V471" s="4">
        <f t="shared" si="365"/>
        <v>3.5901949278704635</v>
      </c>
      <c r="W471" s="4">
        <f t="shared" si="366"/>
        <v>9.1796844774560249</v>
      </c>
      <c r="X471" s="4">
        <f t="shared" si="367"/>
        <v>1.9952336808836841</v>
      </c>
      <c r="Y471" s="4">
        <f t="shared" si="368"/>
        <v>3.6683402434754457</v>
      </c>
      <c r="Z471" s="4">
        <f t="shared" si="369"/>
        <v>4.083865526760877</v>
      </c>
      <c r="AA471" s="4">
        <f t="shared" si="370"/>
        <v>2.5228579415073291</v>
      </c>
      <c r="AB471" s="4">
        <f t="shared" si="371"/>
        <v>0.78095813333090403</v>
      </c>
      <c r="AD471" s="4">
        <f t="shared" si="372"/>
        <v>6.7769874228452016</v>
      </c>
      <c r="AE471" s="4">
        <f t="shared" si="373"/>
        <v>55.1178145841549</v>
      </c>
      <c r="AF471" s="4">
        <f t="shared" si="359"/>
        <v>-25.975912892413721</v>
      </c>
      <c r="AG471" s="4">
        <f t="shared" si="360"/>
        <v>78.481660145042866</v>
      </c>
    </row>
    <row r="472" spans="1:33" x14ac:dyDescent="0.3">
      <c r="A472">
        <v>10</v>
      </c>
      <c r="B472" t="s">
        <v>11</v>
      </c>
      <c r="C472">
        <v>16.7</v>
      </c>
      <c r="D472">
        <v>17.920000000000002</v>
      </c>
      <c r="E472">
        <v>11.71</v>
      </c>
      <c r="F472">
        <f>D472-E472</f>
        <v>6.2100000000000009</v>
      </c>
      <c r="G472">
        <v>8946</v>
      </c>
      <c r="H472">
        <v>5.0999999999999996</v>
      </c>
      <c r="I472">
        <v>5.05</v>
      </c>
      <c r="J472" s="4">
        <f t="shared" si="362"/>
        <v>5.0749999999999993</v>
      </c>
      <c r="K472" s="4">
        <v>28.667000000000002</v>
      </c>
      <c r="L472" s="4">
        <v>19.780999999999999</v>
      </c>
      <c r="M472" s="4">
        <v>73.263999999999996</v>
      </c>
      <c r="N472" s="4">
        <v>29.175999999999998</v>
      </c>
      <c r="O472" s="4">
        <v>19.620999999999999</v>
      </c>
      <c r="P472" s="4">
        <v>74.986999999999995</v>
      </c>
      <c r="Q472" s="4">
        <v>13.858000000000001</v>
      </c>
      <c r="R472" s="4">
        <v>24.198</v>
      </c>
      <c r="S472" s="4">
        <v>18.728999999999999</v>
      </c>
      <c r="T472" s="4">
        <f t="shared" si="363"/>
        <v>9.0184736065267526</v>
      </c>
      <c r="U472" s="4">
        <f t="shared" si="364"/>
        <v>2.0100684178784922</v>
      </c>
      <c r="V472" s="4">
        <f t="shared" si="365"/>
        <v>3.5901949278704635</v>
      </c>
      <c r="W472" s="4">
        <f t="shared" si="366"/>
        <v>9.1796844774560249</v>
      </c>
      <c r="X472" s="4">
        <f t="shared" si="367"/>
        <v>1.9952336808836841</v>
      </c>
      <c r="Y472" s="4">
        <f t="shared" si="368"/>
        <v>3.6683402434754457</v>
      </c>
      <c r="Z472" s="4">
        <f t="shared" si="369"/>
        <v>4.3384668348132349</v>
      </c>
      <c r="AA472" s="4">
        <f t="shared" si="370"/>
        <v>2.4157282295430864</v>
      </c>
      <c r="AB472" s="4">
        <f t="shared" si="371"/>
        <v>0.96749396338829385</v>
      </c>
      <c r="AD472" s="4">
        <f t="shared" si="372"/>
        <v>6.8045721487224133</v>
      </c>
      <c r="AE472" s="4">
        <f t="shared" si="373"/>
        <v>52.319714832769101</v>
      </c>
      <c r="AF472" s="4">
        <f t="shared" si="359"/>
        <v>-20.626518049145815</v>
      </c>
      <c r="AG472" s="4">
        <f t="shared" si="360"/>
        <v>73.341895009130425</v>
      </c>
    </row>
    <row r="473" spans="1:33" x14ac:dyDescent="0.3">
      <c r="A473">
        <v>10</v>
      </c>
      <c r="B473" t="s">
        <v>12</v>
      </c>
      <c r="C473">
        <v>17.2</v>
      </c>
      <c r="D473">
        <v>17.71</v>
      </c>
      <c r="E473">
        <v>11.83</v>
      </c>
      <c r="F473">
        <f t="shared" ref="F473:F475" si="374">D473-E473</f>
        <v>5.8800000000000008</v>
      </c>
      <c r="G473">
        <v>8946</v>
      </c>
      <c r="H473">
        <v>5.0999999999999996</v>
      </c>
      <c r="I473">
        <v>5.05</v>
      </c>
      <c r="J473" s="4">
        <f t="shared" si="362"/>
        <v>5.0749999999999993</v>
      </c>
      <c r="K473" s="4">
        <v>28.667000000000002</v>
      </c>
      <c r="L473" s="4">
        <v>19.780999999999999</v>
      </c>
      <c r="M473" s="4">
        <v>73.263999999999996</v>
      </c>
      <c r="N473" s="4">
        <v>29.175999999999998</v>
      </c>
      <c r="O473" s="4">
        <v>19.620999999999999</v>
      </c>
      <c r="P473" s="4">
        <v>74.986999999999995</v>
      </c>
      <c r="Q473" s="4">
        <v>14.079000000000001</v>
      </c>
      <c r="R473" s="4">
        <v>24.477</v>
      </c>
      <c r="S473" s="4">
        <v>19.073</v>
      </c>
      <c r="T473" s="4">
        <f t="shared" si="363"/>
        <v>9.0184736065267526</v>
      </c>
      <c r="U473" s="4">
        <f t="shared" si="364"/>
        <v>2.0100684178784922</v>
      </c>
      <c r="V473" s="4">
        <f t="shared" si="365"/>
        <v>3.5901949278704635</v>
      </c>
      <c r="W473" s="4">
        <f t="shared" si="366"/>
        <v>9.1796844774560249</v>
      </c>
      <c r="X473" s="4">
        <f t="shared" si="367"/>
        <v>1.9952336808836841</v>
      </c>
      <c r="Y473" s="4">
        <f t="shared" si="368"/>
        <v>3.6683402434754457</v>
      </c>
      <c r="Z473" s="4">
        <f t="shared" si="369"/>
        <v>4.408121650400008</v>
      </c>
      <c r="AA473" s="4">
        <f t="shared" si="370"/>
        <v>2.4411201791054009</v>
      </c>
      <c r="AB473" s="4">
        <f t="shared" si="371"/>
        <v>0.98494485217488603</v>
      </c>
      <c r="AD473" s="4">
        <f t="shared" si="372"/>
        <v>6.2556806980109547</v>
      </c>
      <c r="AE473" s="4">
        <f t="shared" si="373"/>
        <v>51.5541998255324</v>
      </c>
      <c r="AF473" s="4">
        <f t="shared" si="359"/>
        <v>-21.894434872207015</v>
      </c>
      <c r="AG473" s="4">
        <f t="shared" si="360"/>
        <v>72.861057254000926</v>
      </c>
    </row>
    <row r="474" spans="1:33" x14ac:dyDescent="0.3">
      <c r="A474">
        <v>10</v>
      </c>
      <c r="B474" t="s">
        <v>13</v>
      </c>
      <c r="C474">
        <v>16.899999999999999</v>
      </c>
      <c r="D474">
        <v>17.25</v>
      </c>
      <c r="E474">
        <v>11.78</v>
      </c>
      <c r="F474">
        <f t="shared" si="374"/>
        <v>5.4700000000000006</v>
      </c>
      <c r="G474">
        <v>8946</v>
      </c>
      <c r="H474">
        <v>5.0999999999999996</v>
      </c>
      <c r="I474">
        <v>5.05</v>
      </c>
      <c r="J474" s="4">
        <f t="shared" si="362"/>
        <v>5.0749999999999993</v>
      </c>
      <c r="K474" s="4">
        <v>28.667000000000002</v>
      </c>
      <c r="L474" s="4">
        <v>19.780999999999999</v>
      </c>
      <c r="M474" s="4">
        <v>73.263999999999996</v>
      </c>
      <c r="N474" s="4">
        <v>29.175999999999998</v>
      </c>
      <c r="O474" s="4">
        <v>19.620999999999999</v>
      </c>
      <c r="P474" s="4">
        <v>74.986999999999995</v>
      </c>
      <c r="Q474" s="4">
        <v>14.579000000000001</v>
      </c>
      <c r="R474" s="4">
        <v>23.881</v>
      </c>
      <c r="S474" s="4">
        <v>21.652999999999999</v>
      </c>
      <c r="T474" s="4">
        <f t="shared" si="363"/>
        <v>9.0184736065267526</v>
      </c>
      <c r="U474" s="4">
        <f t="shared" si="364"/>
        <v>2.0100684178784922</v>
      </c>
      <c r="V474" s="4">
        <f t="shared" si="365"/>
        <v>3.5901949278704635</v>
      </c>
      <c r="W474" s="4">
        <f t="shared" si="366"/>
        <v>9.1796844774560249</v>
      </c>
      <c r="X474" s="4">
        <f t="shared" si="367"/>
        <v>1.9952336808836841</v>
      </c>
      <c r="Y474" s="4">
        <f t="shared" si="368"/>
        <v>3.6683402434754457</v>
      </c>
      <c r="Z474" s="4">
        <f t="shared" si="369"/>
        <v>4.565738594774146</v>
      </c>
      <c r="AA474" s="4">
        <f t="shared" si="370"/>
        <v>2.3868466134326596</v>
      </c>
      <c r="AB474" s="4">
        <f t="shared" si="371"/>
        <v>1.1154593856636059</v>
      </c>
      <c r="AD474" s="4">
        <f t="shared" si="372"/>
        <v>5.9227897475311231</v>
      </c>
      <c r="AE474" s="4">
        <f t="shared" si="373"/>
        <v>49.82197018287571</v>
      </c>
      <c r="AF474" s="4">
        <f t="shared" si="359"/>
        <v>-19.184348874473443</v>
      </c>
      <c r="AG474" s="4">
        <f t="shared" si="360"/>
        <v>69.264889972096881</v>
      </c>
    </row>
    <row r="475" spans="1:33" x14ac:dyDescent="0.3">
      <c r="A475">
        <v>10</v>
      </c>
      <c r="B475" t="s">
        <v>14</v>
      </c>
      <c r="C475">
        <v>17.100000000000001</v>
      </c>
      <c r="D475">
        <v>17.420000000000002</v>
      </c>
      <c r="E475">
        <v>11.84</v>
      </c>
      <c r="F475">
        <f t="shared" si="374"/>
        <v>5.5800000000000018</v>
      </c>
      <c r="G475">
        <v>8946</v>
      </c>
      <c r="H475">
        <v>5.0999999999999996</v>
      </c>
      <c r="I475">
        <v>5.05</v>
      </c>
      <c r="J475" s="4">
        <f t="shared" si="362"/>
        <v>5.0749999999999993</v>
      </c>
      <c r="K475" s="4">
        <v>28.667000000000002</v>
      </c>
      <c r="L475" s="4">
        <v>19.780999999999999</v>
      </c>
      <c r="M475" s="4">
        <v>73.263999999999996</v>
      </c>
      <c r="N475" s="4">
        <v>29.175999999999998</v>
      </c>
      <c r="O475" s="4">
        <v>19.620999999999999</v>
      </c>
      <c r="P475" s="4">
        <v>74.986999999999995</v>
      </c>
      <c r="Q475" s="4">
        <v>13.749000000000001</v>
      </c>
      <c r="R475" s="4">
        <v>24.87</v>
      </c>
      <c r="S475" s="4">
        <v>17.965</v>
      </c>
      <c r="T475" s="4">
        <f t="shared" si="363"/>
        <v>9.0184736065267526</v>
      </c>
      <c r="U475" s="4">
        <f t="shared" si="364"/>
        <v>2.0100684178784922</v>
      </c>
      <c r="V475" s="4">
        <f t="shared" si="365"/>
        <v>3.5901949278704635</v>
      </c>
      <c r="W475" s="4">
        <f t="shared" si="366"/>
        <v>9.1796844774560249</v>
      </c>
      <c r="X475" s="4">
        <f t="shared" si="367"/>
        <v>1.9952336808836841</v>
      </c>
      <c r="Y475" s="4">
        <f t="shared" si="368"/>
        <v>3.6683402434754457</v>
      </c>
      <c r="Z475" s="4">
        <f t="shared" si="369"/>
        <v>4.3041149304548521</v>
      </c>
      <c r="AA475" s="4">
        <f t="shared" si="370"/>
        <v>2.4768442694462904</v>
      </c>
      <c r="AB475" s="4">
        <f t="shared" si="371"/>
        <v>0.92869556054415003</v>
      </c>
      <c r="AD475" s="4">
        <f t="shared" si="372"/>
        <v>5.9712297675965642</v>
      </c>
      <c r="AE475" s="4">
        <f t="shared" si="373"/>
        <v>52.697246495037909</v>
      </c>
      <c r="AF475" s="4">
        <f t="shared" si="359"/>
        <v>-23.678274865296657</v>
      </c>
      <c r="AG475" s="4">
        <f t="shared" si="360"/>
        <v>74.410937231238975</v>
      </c>
    </row>
    <row r="477" spans="1:33" x14ac:dyDescent="0.3">
      <c r="B477" s="7" t="s">
        <v>55</v>
      </c>
      <c r="C477" s="7"/>
      <c r="D477" s="7"/>
      <c r="E477" s="7" t="s">
        <v>44</v>
      </c>
      <c r="F477" s="7"/>
      <c r="G477" s="7"/>
    </row>
    <row r="478" spans="1:33" x14ac:dyDescent="0.3">
      <c r="A478" t="s">
        <v>1</v>
      </c>
      <c r="B478" t="s">
        <v>46</v>
      </c>
      <c r="C478" t="s">
        <v>48</v>
      </c>
      <c r="D478" t="s">
        <v>57</v>
      </c>
      <c r="E478" t="s">
        <v>46</v>
      </c>
      <c r="F478" t="s">
        <v>48</v>
      </c>
      <c r="G478" t="s">
        <v>57</v>
      </c>
    </row>
    <row r="479" spans="1:33" x14ac:dyDescent="0.3">
      <c r="A479">
        <v>7</v>
      </c>
      <c r="B479" s="4">
        <f>AVERAGE(AE460:AE463)</f>
        <v>60.112812867134188</v>
      </c>
      <c r="C479" s="4">
        <f>AVERAGE(AF460:AF463)</f>
        <v>-26.87063713010112</v>
      </c>
      <c r="D479" s="4">
        <f>AVERAGE(AG460:AG463)</f>
        <v>85.206624527626602</v>
      </c>
      <c r="E479" s="4">
        <f>_xlfn.CONFIDENCE.T(0.05,_xlfn.STDEV.S(AE460:AE463),4)</f>
        <v>1.0998440198576767</v>
      </c>
      <c r="F479" s="4">
        <f>_xlfn.CONFIDENCE.T(0.05,_xlfn.STDEV.S(AF460:AF463),4)</f>
        <v>1.7569744459474339</v>
      </c>
      <c r="G479" s="4">
        <f>_xlfn.CONFIDENCE.T(0.05,_xlfn.STDEV.S(AG460:AG463),4)</f>
        <v>1.3198906582754895</v>
      </c>
    </row>
    <row r="480" spans="1:33" x14ac:dyDescent="0.3">
      <c r="A480">
        <v>8</v>
      </c>
      <c r="B480" s="4">
        <f>AVERAGE(AE464:AE467)</f>
        <v>56.187568826741995</v>
      </c>
      <c r="C480" s="4">
        <f>AVERAGE(AF464:AF467)</f>
        <v>-24.507742987105342</v>
      </c>
      <c r="D480" s="4">
        <f>AVERAGE(AG464:AG467)</f>
        <v>79.394205979615847</v>
      </c>
      <c r="E480" s="4">
        <f>_xlfn.CONFIDENCE.T(0.05,_xlfn.STDEV.S(AE464:AE467),3)</f>
        <v>0.99461536649045779</v>
      </c>
      <c r="F480" s="4">
        <f t="shared" ref="F480:G480" si="375">_xlfn.CONFIDENCE.T(0.05,_xlfn.STDEV.S(AF464:AF467),3)</f>
        <v>2.7982515674051478</v>
      </c>
      <c r="G480" s="4">
        <f t="shared" si="375"/>
        <v>0.57286442342099164</v>
      </c>
    </row>
    <row r="481" spans="1:33" x14ac:dyDescent="0.3">
      <c r="A481">
        <v>9</v>
      </c>
      <c r="B481" s="4">
        <f>AVERAGE(AE468:AE471)</f>
        <v>55.77987500179978</v>
      </c>
      <c r="C481" s="4">
        <f>AVERAGE(AF468:AF471)</f>
        <v>-26.743856410334867</v>
      </c>
      <c r="D481" s="4">
        <f>AVERAGE(AG468:AG471)</f>
        <v>79.363387475658129</v>
      </c>
      <c r="E481" s="4">
        <f>_xlfn.CONFIDENCE.T(0.05,_xlfn.STDEV.S(AE468:AE471),4)</f>
        <v>1.7666381232373476</v>
      </c>
      <c r="F481" s="4">
        <f>_xlfn.CONFIDENCE.T(0.05,_xlfn.STDEV.S(AF468:AF471),4)</f>
        <v>1.952794277490133</v>
      </c>
      <c r="G481" s="4">
        <f>_xlfn.CONFIDENCE.T(0.05,_xlfn.STDEV.S(AG468:AG471),4)</f>
        <v>2.4119242039195412</v>
      </c>
    </row>
    <row r="482" spans="1:33" x14ac:dyDescent="0.3">
      <c r="A482">
        <v>10</v>
      </c>
      <c r="B482" s="4">
        <f>AVERAGE(AE472:AE475)</f>
        <v>51.598282834053784</v>
      </c>
      <c r="C482" s="4">
        <f>AVERAGE(AF472:AF475)</f>
        <v>-21.345894165280733</v>
      </c>
      <c r="D482" s="4">
        <f>AVERAGE(AG472:AG475)</f>
        <v>72.469694866616805</v>
      </c>
      <c r="E482" s="4">
        <f>_xlfn.CONFIDENCE.T(0.05,_xlfn.STDEV.S(AE472:AE475),4)</f>
        <v>2.0305851307474567</v>
      </c>
      <c r="F482" s="4">
        <f>_xlfn.CONFIDENCE.T(0.05,_xlfn.STDEV.S(AF472:AF475),4)</f>
        <v>3.0373440316503411</v>
      </c>
      <c r="G482" s="4">
        <f>_xlfn.CONFIDENCE.T(0.05,_xlfn.STDEV.S(AG472:AG475),4)</f>
        <v>3.5525155916851334</v>
      </c>
    </row>
    <row r="484" spans="1:33" x14ac:dyDescent="0.3">
      <c r="K484" s="7" t="s">
        <v>49</v>
      </c>
      <c r="L484" s="7"/>
      <c r="M484" s="7"/>
      <c r="N484" s="7" t="s">
        <v>50</v>
      </c>
      <c r="O484" s="7"/>
      <c r="P484" s="7"/>
      <c r="Q484" s="7" t="s">
        <v>51</v>
      </c>
      <c r="R484" s="7"/>
      <c r="S484" s="7"/>
      <c r="T484" s="7" t="s">
        <v>52</v>
      </c>
      <c r="U484" s="7"/>
      <c r="V484" s="7"/>
      <c r="W484" s="7" t="s">
        <v>53</v>
      </c>
      <c r="X484" s="7"/>
      <c r="Y484" s="7"/>
      <c r="Z484" s="7" t="s">
        <v>54</v>
      </c>
      <c r="AA484" s="7"/>
      <c r="AB484" s="7"/>
      <c r="AE484" s="7" t="s">
        <v>34</v>
      </c>
      <c r="AF484" s="7"/>
      <c r="AG484" s="7"/>
    </row>
    <row r="485" spans="1:33" x14ac:dyDescent="0.3">
      <c r="A485" t="s">
        <v>1</v>
      </c>
      <c r="B485" t="s">
        <v>2</v>
      </c>
      <c r="C485" t="s">
        <v>3</v>
      </c>
      <c r="D485" t="s">
        <v>6</v>
      </c>
      <c r="E485" t="s">
        <v>5</v>
      </c>
      <c r="F485" t="s">
        <v>4</v>
      </c>
      <c r="G485" t="s">
        <v>7</v>
      </c>
      <c r="H485" t="s">
        <v>10</v>
      </c>
      <c r="I485" t="s">
        <v>9</v>
      </c>
      <c r="J485" t="s">
        <v>8</v>
      </c>
      <c r="K485" t="s">
        <v>46</v>
      </c>
      <c r="L485" t="s">
        <v>48</v>
      </c>
      <c r="M485" t="s">
        <v>57</v>
      </c>
      <c r="N485" t="s">
        <v>46</v>
      </c>
      <c r="O485" t="s">
        <v>48</v>
      </c>
      <c r="P485" t="s">
        <v>57</v>
      </c>
      <c r="Q485" t="s">
        <v>46</v>
      </c>
      <c r="R485" t="s">
        <v>48</v>
      </c>
      <c r="S485" t="s">
        <v>57</v>
      </c>
      <c r="T485" t="s">
        <v>46</v>
      </c>
      <c r="U485" t="s">
        <v>48</v>
      </c>
      <c r="V485" t="s">
        <v>57</v>
      </c>
      <c r="W485" t="s">
        <v>46</v>
      </c>
      <c r="X485" t="s">
        <v>48</v>
      </c>
      <c r="Y485" t="s">
        <v>57</v>
      </c>
      <c r="Z485" t="s">
        <v>46</v>
      </c>
      <c r="AA485" t="s">
        <v>48</v>
      </c>
      <c r="AB485" t="s">
        <v>57</v>
      </c>
      <c r="AD485" t="s">
        <v>23</v>
      </c>
      <c r="AE485" t="s">
        <v>46</v>
      </c>
      <c r="AF485" t="s">
        <v>48</v>
      </c>
      <c r="AG485" t="s">
        <v>57</v>
      </c>
    </row>
    <row r="486" spans="1:33" x14ac:dyDescent="0.3">
      <c r="A486">
        <v>7</v>
      </c>
      <c r="B486" t="s">
        <v>11</v>
      </c>
      <c r="C486">
        <v>17</v>
      </c>
      <c r="D486">
        <v>22.23</v>
      </c>
      <c r="E486">
        <v>12.48</v>
      </c>
      <c r="F486">
        <f>D486-E486</f>
        <v>9.75</v>
      </c>
      <c r="G486">
        <v>9781</v>
      </c>
      <c r="H486">
        <v>5.0999999999999996</v>
      </c>
      <c r="I486">
        <v>4.97</v>
      </c>
      <c r="J486" s="4">
        <f>(H486+I486)/2</f>
        <v>5.0350000000000001</v>
      </c>
      <c r="K486" s="4">
        <v>24.24</v>
      </c>
      <c r="L486" s="4">
        <v>31.58</v>
      </c>
      <c r="M486" s="4">
        <v>46.106000000000002</v>
      </c>
      <c r="N486" s="4">
        <v>24.702000000000002</v>
      </c>
      <c r="O486" s="4">
        <v>31.52</v>
      </c>
      <c r="P486" s="4">
        <v>47.28</v>
      </c>
      <c r="Q486" s="4">
        <v>11.782</v>
      </c>
      <c r="R486" s="4">
        <v>33.667999999999999</v>
      </c>
      <c r="S486" s="4">
        <v>4.4349999999999996</v>
      </c>
      <c r="T486" s="4">
        <f>0.3076*K486^1.0067</f>
        <v>7.6171992354463507</v>
      </c>
      <c r="U486" s="4">
        <f>0.1321*L486^0.9121</f>
        <v>3.0797581802511154</v>
      </c>
      <c r="V486" s="4">
        <f>-0.000048666*M486^2+0.052569*M486</f>
        <v>2.320293920356824</v>
      </c>
      <c r="W486" s="4">
        <f>0.3076*N486^1.0067</f>
        <v>7.7633605023889132</v>
      </c>
      <c r="X486" s="4">
        <f>0.1321*O486^0.9121</f>
        <v>3.0744207220630284</v>
      </c>
      <c r="Y486" s="4">
        <f>-0.000048666*P486^2+0.052569*P486</f>
        <v>2.3766744214655997</v>
      </c>
      <c r="Z486" s="4">
        <f>0.3076*Q486^1.0067</f>
        <v>3.6845335631575833</v>
      </c>
      <c r="AA486" s="4">
        <f>0.1321*R486^0.9121</f>
        <v>3.2649590140314086</v>
      </c>
      <c r="AB486" s="4">
        <f>-0.000048666*S486^2+0.052569*S486</f>
        <v>0.23218629249614997</v>
      </c>
      <c r="AD486" s="4">
        <f>F486/1000/PI()/0.0007/C486*100/G486*60*60</f>
        <v>9.5990228053626971</v>
      </c>
      <c r="AE486" s="4">
        <f>(1-2*Z486/(T486+W486))*100</f>
        <v>52.088433373541676</v>
      </c>
      <c r="AF486" s="4">
        <f t="shared" ref="AF486:AF501" si="376">(1-2*AA486/(U486+X486))*100</f>
        <v>-6.1054306628522959</v>
      </c>
      <c r="AG486" s="4">
        <f t="shared" ref="AG486:AG501" si="377">(1-2*AB486/(V486+Y486))*100</f>
        <v>90.113355015458268</v>
      </c>
    </row>
    <row r="487" spans="1:33" x14ac:dyDescent="0.3">
      <c r="A487">
        <v>7</v>
      </c>
      <c r="B487" t="s">
        <v>12</v>
      </c>
      <c r="C487">
        <v>17.2</v>
      </c>
      <c r="D487">
        <v>21.31</v>
      </c>
      <c r="E487">
        <v>11.75</v>
      </c>
      <c r="F487">
        <f t="shared" ref="F487:F497" si="378">D487-E487</f>
        <v>9.5599999999999987</v>
      </c>
      <c r="G487">
        <v>9781</v>
      </c>
      <c r="H487">
        <v>5.0999999999999996</v>
      </c>
      <c r="I487">
        <v>4.97</v>
      </c>
      <c r="J487" s="4">
        <f t="shared" ref="J487:J501" si="379">(H487+I487)/2</f>
        <v>5.0350000000000001</v>
      </c>
      <c r="K487" s="4">
        <v>24.24</v>
      </c>
      <c r="L487" s="4">
        <v>31.58</v>
      </c>
      <c r="M487" s="4">
        <v>46.106000000000002</v>
      </c>
      <c r="N487" s="4">
        <v>24.702000000000002</v>
      </c>
      <c r="O487" s="4">
        <v>31.52</v>
      </c>
      <c r="P487" s="4">
        <v>47.28</v>
      </c>
      <c r="Q487" s="4">
        <v>11.577</v>
      </c>
      <c r="R487" s="4">
        <v>33.015000000000001</v>
      </c>
      <c r="S487" s="4">
        <v>4.391</v>
      </c>
      <c r="T487" s="4">
        <f t="shared" ref="T487:T501" si="380">0.3076*K487^1.0067</f>
        <v>7.6171992354463507</v>
      </c>
      <c r="U487" s="4">
        <f t="shared" ref="U487:U501" si="381">0.1321*L487^0.9121</f>
        <v>3.0797581802511154</v>
      </c>
      <c r="V487" s="4">
        <f t="shared" ref="V487:V501" si="382">-0.000048666*M487^2+0.052569*M487</f>
        <v>2.320293920356824</v>
      </c>
      <c r="W487" s="4">
        <f t="shared" ref="W487:W501" si="383">0.3076*N487^1.0067</f>
        <v>7.7633605023889132</v>
      </c>
      <c r="X487" s="4">
        <f t="shared" ref="X487:X501" si="384">0.1321*O487^0.9121</f>
        <v>3.0744207220630284</v>
      </c>
      <c r="Y487" s="4">
        <f t="shared" ref="Y487:Y501" si="385">-0.000048666*P487^2+0.052569*P487</f>
        <v>2.3766744214655997</v>
      </c>
      <c r="Z487" s="4">
        <f t="shared" ref="Z487:Z501" si="386">0.3076*Q487^1.0067</f>
        <v>3.6199990606914314</v>
      </c>
      <c r="AA487" s="4">
        <f t="shared" ref="AA487:AA501" si="387">0.1321*R487^0.9121</f>
        <v>3.2071509100936773</v>
      </c>
      <c r="AB487" s="4">
        <f t="shared" ref="AB487:AB501" si="388">-0.000048666*S487^2+0.052569*S487</f>
        <v>0.22989215564525398</v>
      </c>
      <c r="AD487" s="4">
        <f t="shared" ref="AD487:AD501" si="389">F487/1000/PI()/0.0007/C487*100/G487*60*60</f>
        <v>9.3025234724361692</v>
      </c>
      <c r="AE487" s="4">
        <f t="shared" ref="AE487:AE501" si="390">(1-2*Z487/(T487+W487))*100</f>
        <v>52.927603125048186</v>
      </c>
      <c r="AF487" s="4">
        <f t="shared" si="376"/>
        <v>-4.2267688671741022</v>
      </c>
      <c r="AG487" s="4">
        <f t="shared" si="377"/>
        <v>90.211040870841558</v>
      </c>
    </row>
    <row r="488" spans="1:33" x14ac:dyDescent="0.3">
      <c r="A488">
        <v>7</v>
      </c>
      <c r="B488" t="s">
        <v>13</v>
      </c>
      <c r="C488">
        <v>17.3</v>
      </c>
      <c r="D488">
        <v>21.79</v>
      </c>
      <c r="E488">
        <v>11.81</v>
      </c>
      <c r="F488">
        <f t="shared" si="378"/>
        <v>9.9799999999999986</v>
      </c>
      <c r="G488">
        <v>9781</v>
      </c>
      <c r="H488">
        <v>5.0999999999999996</v>
      </c>
      <c r="I488">
        <v>4.97</v>
      </c>
      <c r="J488" s="4">
        <f t="shared" si="379"/>
        <v>5.0350000000000001</v>
      </c>
      <c r="K488" s="4">
        <v>24.24</v>
      </c>
      <c r="L488" s="4">
        <v>31.58</v>
      </c>
      <c r="M488" s="4">
        <v>46.106000000000002</v>
      </c>
      <c r="N488" s="4">
        <v>24.702000000000002</v>
      </c>
      <c r="O488" s="4">
        <v>31.52</v>
      </c>
      <c r="P488" s="4">
        <v>47.28</v>
      </c>
      <c r="Q488" s="4">
        <v>11.965999999999999</v>
      </c>
      <c r="R488" s="4">
        <v>33.311999999999998</v>
      </c>
      <c r="S488" s="4">
        <v>5.1319999999999997</v>
      </c>
      <c r="T488" s="4">
        <f t="shared" si="380"/>
        <v>7.6171992354463507</v>
      </c>
      <c r="U488" s="4">
        <f t="shared" si="381"/>
        <v>3.0797581802511154</v>
      </c>
      <c r="V488" s="4">
        <f t="shared" si="382"/>
        <v>2.320293920356824</v>
      </c>
      <c r="W488" s="4">
        <f t="shared" si="383"/>
        <v>7.7633605023889132</v>
      </c>
      <c r="X488" s="4">
        <f t="shared" si="384"/>
        <v>3.0744207220630284</v>
      </c>
      <c r="Y488" s="4">
        <f t="shared" si="385"/>
        <v>2.3766744214655997</v>
      </c>
      <c r="Z488" s="4">
        <f t="shared" si="386"/>
        <v>3.7424636252542691</v>
      </c>
      <c r="AA488" s="4">
        <f t="shared" si="387"/>
        <v>3.2334557592625965</v>
      </c>
      <c r="AB488" s="4">
        <f t="shared" si="388"/>
        <v>0.26850237092361595</v>
      </c>
      <c r="AD488" s="4">
        <f t="shared" si="389"/>
        <v>9.6550775702257905</v>
      </c>
      <c r="AE488" s="4">
        <f t="shared" si="390"/>
        <v>51.335143986365715</v>
      </c>
      <c r="AF488" s="4">
        <f t="shared" si="376"/>
        <v>-5.0816302414194325</v>
      </c>
      <c r="AG488" s="4">
        <f t="shared" si="377"/>
        <v>88.566992520139621</v>
      </c>
    </row>
    <row r="489" spans="1:33" x14ac:dyDescent="0.3">
      <c r="A489">
        <v>7</v>
      </c>
      <c r="B489" t="s">
        <v>14</v>
      </c>
      <c r="C489">
        <v>17.600000000000001</v>
      </c>
      <c r="D489">
        <v>21.57</v>
      </c>
      <c r="E489">
        <v>11.78</v>
      </c>
      <c r="F489">
        <f t="shared" si="378"/>
        <v>9.7900000000000009</v>
      </c>
      <c r="G489">
        <v>9781</v>
      </c>
      <c r="H489">
        <v>5.0999999999999996</v>
      </c>
      <c r="I489">
        <v>4.97</v>
      </c>
      <c r="J489" s="4">
        <f t="shared" si="379"/>
        <v>5.0350000000000001</v>
      </c>
      <c r="K489" s="4">
        <v>24.24</v>
      </c>
      <c r="L489" s="4">
        <v>31.58</v>
      </c>
      <c r="M489" s="4">
        <v>46.106000000000002</v>
      </c>
      <c r="N489" s="4">
        <v>24.702000000000002</v>
      </c>
      <c r="O489" s="4">
        <v>31.52</v>
      </c>
      <c r="P489" s="4">
        <v>47.28</v>
      </c>
      <c r="Q489" s="4">
        <v>11.885</v>
      </c>
      <c r="R489" s="4">
        <v>33.597999999999999</v>
      </c>
      <c r="S489" s="4">
        <v>4.7489999999999997</v>
      </c>
      <c r="T489" s="4">
        <f t="shared" si="380"/>
        <v>7.6171992354463507</v>
      </c>
      <c r="U489" s="4">
        <f t="shared" si="381"/>
        <v>3.0797581802511154</v>
      </c>
      <c r="V489" s="4">
        <f t="shared" si="382"/>
        <v>2.320293920356824</v>
      </c>
      <c r="W489" s="4">
        <f t="shared" si="383"/>
        <v>7.7633605023889132</v>
      </c>
      <c r="X489" s="4">
        <f t="shared" si="384"/>
        <v>3.0744207220630284</v>
      </c>
      <c r="Y489" s="4">
        <f t="shared" si="385"/>
        <v>2.3766744214655997</v>
      </c>
      <c r="Z489" s="4">
        <f t="shared" si="386"/>
        <v>3.7169610635949955</v>
      </c>
      <c r="AA489" s="4">
        <f t="shared" si="387"/>
        <v>3.2587668760690502</v>
      </c>
      <c r="AB489" s="4">
        <f t="shared" si="388"/>
        <v>0.24855261665333397</v>
      </c>
      <c r="AD489" s="4">
        <f t="shared" si="389"/>
        <v>9.309821477252413</v>
      </c>
      <c r="AE489" s="4">
        <f t="shared" si="390"/>
        <v>51.666764708809751</v>
      </c>
      <c r="AF489" s="4">
        <f t="shared" si="376"/>
        <v>-5.9041970601037441</v>
      </c>
      <c r="AG489" s="4">
        <f t="shared" si="377"/>
        <v>89.416466172863522</v>
      </c>
    </row>
    <row r="490" spans="1:33" x14ac:dyDescent="0.3">
      <c r="A490">
        <v>8</v>
      </c>
      <c r="B490" t="s">
        <v>11</v>
      </c>
      <c r="C490">
        <v>17.3</v>
      </c>
      <c r="D490">
        <v>19.64</v>
      </c>
      <c r="E490">
        <v>11.72</v>
      </c>
      <c r="F490">
        <f t="shared" si="378"/>
        <v>7.92</v>
      </c>
      <c r="G490">
        <v>9781</v>
      </c>
      <c r="H490">
        <v>5.0999999999999996</v>
      </c>
      <c r="I490">
        <v>4.97</v>
      </c>
      <c r="J490" s="4">
        <f t="shared" si="379"/>
        <v>5.0350000000000001</v>
      </c>
      <c r="K490" s="4">
        <v>24.24</v>
      </c>
      <c r="L490" s="4">
        <v>31.58</v>
      </c>
      <c r="M490" s="4">
        <v>46.106000000000002</v>
      </c>
      <c r="N490" s="4">
        <v>24.702000000000002</v>
      </c>
      <c r="O490" s="4">
        <v>31.52</v>
      </c>
      <c r="P490" s="4">
        <v>47.28</v>
      </c>
      <c r="Q490" s="4">
        <v>12.497999999999999</v>
      </c>
      <c r="R490" s="4">
        <v>33.445999999999998</v>
      </c>
      <c r="S490" s="4">
        <v>6.6719999999999997</v>
      </c>
      <c r="T490" s="4">
        <f t="shared" si="380"/>
        <v>7.6171992354463507</v>
      </c>
      <c r="U490" s="4">
        <f t="shared" si="381"/>
        <v>3.0797581802511154</v>
      </c>
      <c r="V490" s="4">
        <f t="shared" si="382"/>
        <v>2.320293920356824</v>
      </c>
      <c r="W490" s="4">
        <f t="shared" si="383"/>
        <v>7.7633605023889132</v>
      </c>
      <c r="X490" s="4">
        <f t="shared" si="384"/>
        <v>3.0744207220630284</v>
      </c>
      <c r="Y490" s="4">
        <f t="shared" si="385"/>
        <v>2.3766744214655997</v>
      </c>
      <c r="Z490" s="4">
        <f t="shared" si="386"/>
        <v>3.9099903266331122</v>
      </c>
      <c r="AA490" s="4">
        <f t="shared" si="387"/>
        <v>3.2453171822821254</v>
      </c>
      <c r="AB490" s="4">
        <f t="shared" si="388"/>
        <v>0.34857397258905598</v>
      </c>
      <c r="AD490" s="4">
        <f t="shared" si="389"/>
        <v>7.6621457270729723</v>
      </c>
      <c r="AE490" s="4">
        <f t="shared" si="390"/>
        <v>49.156722599441316</v>
      </c>
      <c r="AF490" s="4">
        <f t="shared" si="376"/>
        <v>-5.4671056462721745</v>
      </c>
      <c r="AG490" s="4">
        <f t="shared" si="377"/>
        <v>85.157491078434262</v>
      </c>
    </row>
    <row r="491" spans="1:33" x14ac:dyDescent="0.3">
      <c r="A491">
        <v>8</v>
      </c>
      <c r="B491" t="s">
        <v>12</v>
      </c>
      <c r="C491">
        <v>17.2</v>
      </c>
      <c r="D491">
        <v>20.149999999999999</v>
      </c>
      <c r="E491">
        <v>11.79</v>
      </c>
      <c r="F491">
        <f t="shared" si="378"/>
        <v>8.36</v>
      </c>
      <c r="G491">
        <v>9781</v>
      </c>
      <c r="H491">
        <v>5.0999999999999996</v>
      </c>
      <c r="I491">
        <v>4.97</v>
      </c>
      <c r="J491" s="4">
        <f t="shared" si="379"/>
        <v>5.0350000000000001</v>
      </c>
      <c r="K491" s="4">
        <v>24.24</v>
      </c>
      <c r="L491" s="4">
        <v>31.58</v>
      </c>
      <c r="M491" s="4">
        <v>46.106000000000002</v>
      </c>
      <c r="N491" s="4">
        <v>24.702000000000002</v>
      </c>
      <c r="O491" s="4">
        <v>31.52</v>
      </c>
      <c r="P491" s="4">
        <v>47.28</v>
      </c>
      <c r="Q491" s="4">
        <v>12.355</v>
      </c>
      <c r="R491" s="4">
        <v>32.911999999999999</v>
      </c>
      <c r="S491" s="4">
        <v>6.6189999999999998</v>
      </c>
      <c r="T491" s="4">
        <f t="shared" si="380"/>
        <v>7.6171992354463507</v>
      </c>
      <c r="U491" s="4">
        <f t="shared" si="381"/>
        <v>3.0797581802511154</v>
      </c>
      <c r="V491" s="4">
        <f t="shared" si="382"/>
        <v>2.320293920356824</v>
      </c>
      <c r="W491" s="4">
        <f t="shared" si="383"/>
        <v>7.7633605023889132</v>
      </c>
      <c r="X491" s="4">
        <f t="shared" si="384"/>
        <v>3.0744207220630284</v>
      </c>
      <c r="Y491" s="4">
        <f t="shared" si="385"/>
        <v>2.3766744214655997</v>
      </c>
      <c r="Z491" s="4">
        <f t="shared" si="386"/>
        <v>3.8649548712665389</v>
      </c>
      <c r="AA491" s="4">
        <f t="shared" si="387"/>
        <v>3.1980235037302527</v>
      </c>
      <c r="AB491" s="4">
        <f t="shared" si="388"/>
        <v>0.34582209703877398</v>
      </c>
      <c r="AD491" s="4">
        <f t="shared" si="389"/>
        <v>8.1348427018374867</v>
      </c>
      <c r="AE491" s="4">
        <f t="shared" si="390"/>
        <v>49.742337897378604</v>
      </c>
      <c r="AF491" s="4">
        <f t="shared" si="376"/>
        <v>-3.9301441993409236</v>
      </c>
      <c r="AG491" s="4">
        <f t="shared" si="377"/>
        <v>85.274667748576093</v>
      </c>
    </row>
    <row r="492" spans="1:33" x14ac:dyDescent="0.3">
      <c r="A492">
        <v>8</v>
      </c>
      <c r="B492" t="s">
        <v>13</v>
      </c>
      <c r="C492">
        <v>17.100000000000001</v>
      </c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D492" s="4"/>
      <c r="AE492" s="4"/>
      <c r="AF492" s="4"/>
      <c r="AG492" s="4"/>
    </row>
    <row r="493" spans="1:33" x14ac:dyDescent="0.3">
      <c r="A493">
        <v>8</v>
      </c>
      <c r="B493" t="s">
        <v>14</v>
      </c>
      <c r="C493">
        <v>16.7</v>
      </c>
      <c r="D493">
        <v>19.149999999999999</v>
      </c>
      <c r="E493">
        <v>11.72</v>
      </c>
      <c r="F493">
        <f t="shared" si="378"/>
        <v>7.4299999999999979</v>
      </c>
      <c r="G493">
        <v>9781</v>
      </c>
      <c r="H493">
        <v>5.0999999999999996</v>
      </c>
      <c r="I493">
        <v>4.97</v>
      </c>
      <c r="J493" s="4">
        <f t="shared" si="379"/>
        <v>5.0350000000000001</v>
      </c>
      <c r="K493" s="4">
        <v>24.24</v>
      </c>
      <c r="L493" s="4">
        <v>31.58</v>
      </c>
      <c r="M493" s="4">
        <v>46.106000000000002</v>
      </c>
      <c r="N493" s="4">
        <v>24.702000000000002</v>
      </c>
      <c r="O493" s="4">
        <v>31.52</v>
      </c>
      <c r="P493" s="4">
        <v>47.28</v>
      </c>
      <c r="Q493" s="4">
        <v>12.641999999999999</v>
      </c>
      <c r="R493" s="4">
        <v>33.750999999999998</v>
      </c>
      <c r="S493" s="4">
        <v>6.8460000000000001</v>
      </c>
      <c r="T493" s="4">
        <f t="shared" si="380"/>
        <v>7.6171992354463507</v>
      </c>
      <c r="U493" s="4">
        <f t="shared" si="381"/>
        <v>3.0797581802511154</v>
      </c>
      <c r="V493" s="4">
        <f t="shared" si="382"/>
        <v>2.320293920356824</v>
      </c>
      <c r="W493" s="4">
        <f t="shared" si="383"/>
        <v>7.7633605023889132</v>
      </c>
      <c r="X493" s="4">
        <f t="shared" si="384"/>
        <v>3.0744207220630284</v>
      </c>
      <c r="Y493" s="4">
        <f t="shared" si="385"/>
        <v>2.3766744214655997</v>
      </c>
      <c r="Z493" s="4">
        <f t="shared" si="386"/>
        <v>3.9553442041003875</v>
      </c>
      <c r="AA493" s="4">
        <f t="shared" si="387"/>
        <v>3.2722996544063174</v>
      </c>
      <c r="AB493" s="4">
        <f t="shared" si="388"/>
        <v>0.35760650973314401</v>
      </c>
      <c r="AD493" s="4">
        <f t="shared" si="389"/>
        <v>7.4463538802110367</v>
      </c>
      <c r="AE493" s="4">
        <f t="shared" si="390"/>
        <v>48.566966722667757</v>
      </c>
      <c r="AF493" s="4">
        <f t="shared" si="376"/>
        <v>-6.3439885758225678</v>
      </c>
      <c r="AG493" s="4">
        <f t="shared" si="377"/>
        <v>84.772879708429429</v>
      </c>
    </row>
    <row r="494" spans="1:33" x14ac:dyDescent="0.3">
      <c r="A494">
        <v>9</v>
      </c>
      <c r="B494" t="s">
        <v>11</v>
      </c>
      <c r="C494">
        <v>17.5</v>
      </c>
      <c r="D494">
        <v>18.82</v>
      </c>
      <c r="E494">
        <v>11.72</v>
      </c>
      <c r="F494">
        <f t="shared" si="378"/>
        <v>7.1</v>
      </c>
      <c r="G494">
        <v>9781</v>
      </c>
      <c r="H494">
        <v>5.0999999999999996</v>
      </c>
      <c r="I494">
        <v>4.97</v>
      </c>
      <c r="J494" s="4">
        <f t="shared" si="379"/>
        <v>5.0350000000000001</v>
      </c>
      <c r="K494" s="4">
        <v>24.24</v>
      </c>
      <c r="L494" s="4">
        <v>31.58</v>
      </c>
      <c r="M494" s="4">
        <v>46.106000000000002</v>
      </c>
      <c r="N494" s="4">
        <v>24.702000000000002</v>
      </c>
      <c r="O494" s="4">
        <v>31.52</v>
      </c>
      <c r="P494" s="4">
        <v>47.28</v>
      </c>
      <c r="Q494" s="4">
        <v>12.619</v>
      </c>
      <c r="R494" s="4">
        <v>33.646999999999998</v>
      </c>
      <c r="S494" s="4">
        <v>6.8710000000000004</v>
      </c>
      <c r="T494" s="4">
        <f t="shared" si="380"/>
        <v>7.6171992354463507</v>
      </c>
      <c r="U494" s="4">
        <f t="shared" si="381"/>
        <v>3.0797581802511154</v>
      </c>
      <c r="V494" s="4">
        <f t="shared" si="382"/>
        <v>2.320293920356824</v>
      </c>
      <c r="W494" s="4">
        <f t="shared" si="383"/>
        <v>7.7633605023889132</v>
      </c>
      <c r="X494" s="4">
        <f t="shared" si="384"/>
        <v>3.0744207220630284</v>
      </c>
      <c r="Y494" s="4">
        <f t="shared" si="385"/>
        <v>2.3766744214655997</v>
      </c>
      <c r="Z494" s="4">
        <f t="shared" si="386"/>
        <v>3.9480999487035859</v>
      </c>
      <c r="AA494" s="4">
        <f t="shared" si="387"/>
        <v>3.2631014915711525</v>
      </c>
      <c r="AB494" s="4">
        <f t="shared" si="388"/>
        <v>0.35890404594509401</v>
      </c>
      <c r="AD494" s="4">
        <f t="shared" si="389"/>
        <v>6.7903417002624336</v>
      </c>
      <c r="AE494" s="4">
        <f t="shared" si="390"/>
        <v>48.661166875591732</v>
      </c>
      <c r="AF494" s="4">
        <f t="shared" si="376"/>
        <v>-6.04506444699342</v>
      </c>
      <c r="AG494" s="4">
        <f t="shared" si="377"/>
        <v>84.717629763464004</v>
      </c>
    </row>
    <row r="495" spans="1:33" x14ac:dyDescent="0.3">
      <c r="A495">
        <v>9</v>
      </c>
      <c r="B495" t="s">
        <v>12</v>
      </c>
      <c r="C495">
        <v>16.899999999999999</v>
      </c>
      <c r="D495">
        <v>18.7</v>
      </c>
      <c r="E495">
        <v>11.8</v>
      </c>
      <c r="F495">
        <f t="shared" si="378"/>
        <v>6.8999999999999986</v>
      </c>
      <c r="G495">
        <v>9781</v>
      </c>
      <c r="H495">
        <v>5.0999999999999996</v>
      </c>
      <c r="I495">
        <v>4.97</v>
      </c>
      <c r="J495" s="4">
        <f t="shared" si="379"/>
        <v>5.0350000000000001</v>
      </c>
      <c r="K495" s="4">
        <v>24.24</v>
      </c>
      <c r="L495" s="4">
        <v>31.58</v>
      </c>
      <c r="M495" s="4">
        <v>46.106000000000002</v>
      </c>
      <c r="N495" s="4">
        <v>24.702000000000002</v>
      </c>
      <c r="O495" s="4">
        <v>31.52</v>
      </c>
      <c r="P495" s="4">
        <v>47.28</v>
      </c>
      <c r="Q495" s="4">
        <v>12.473000000000001</v>
      </c>
      <c r="R495" s="4">
        <v>34.287999999999997</v>
      </c>
      <c r="S495" s="4">
        <v>5.8559999999999999</v>
      </c>
      <c r="T495" s="4">
        <f t="shared" si="380"/>
        <v>7.6171992354463507</v>
      </c>
      <c r="U495" s="4">
        <f t="shared" si="381"/>
        <v>3.0797581802511154</v>
      </c>
      <c r="V495" s="4">
        <f t="shared" si="382"/>
        <v>2.320293920356824</v>
      </c>
      <c r="W495" s="4">
        <f t="shared" si="383"/>
        <v>7.7633605023889132</v>
      </c>
      <c r="X495" s="4">
        <f t="shared" si="384"/>
        <v>3.0744207220630284</v>
      </c>
      <c r="Y495" s="4">
        <f t="shared" si="385"/>
        <v>2.3766744214655997</v>
      </c>
      <c r="Z495" s="4">
        <f t="shared" si="386"/>
        <v>3.9021167451247529</v>
      </c>
      <c r="AA495" s="4">
        <f t="shared" si="387"/>
        <v>3.3197545590974369</v>
      </c>
      <c r="AB495" s="4">
        <f t="shared" si="388"/>
        <v>0.306175173709824</v>
      </c>
      <c r="AD495" s="4">
        <f t="shared" si="389"/>
        <v>6.833350781787555</v>
      </c>
      <c r="AE495" s="4">
        <f t="shared" si="390"/>
        <v>49.259106149098365</v>
      </c>
      <c r="AF495" s="4">
        <f t="shared" si="376"/>
        <v>-7.8861895889674738</v>
      </c>
      <c r="AG495" s="4">
        <f t="shared" si="377"/>
        <v>86.962859809652116</v>
      </c>
    </row>
    <row r="496" spans="1:33" x14ac:dyDescent="0.3">
      <c r="A496">
        <v>9</v>
      </c>
      <c r="B496" t="s">
        <v>13</v>
      </c>
      <c r="C496">
        <v>17.2</v>
      </c>
      <c r="D496">
        <v>18.14</v>
      </c>
      <c r="E496">
        <v>11.75</v>
      </c>
      <c r="F496">
        <f t="shared" si="378"/>
        <v>6.3900000000000006</v>
      </c>
      <c r="G496">
        <v>9781</v>
      </c>
      <c r="H496">
        <v>5.0999999999999996</v>
      </c>
      <c r="I496">
        <v>4.97</v>
      </c>
      <c r="J496" s="4">
        <f t="shared" si="379"/>
        <v>5.0350000000000001</v>
      </c>
      <c r="K496" s="4">
        <v>24.24</v>
      </c>
      <c r="L496" s="4">
        <v>31.58</v>
      </c>
      <c r="M496" s="4">
        <v>46.106000000000002</v>
      </c>
      <c r="N496" s="4">
        <v>24.702000000000002</v>
      </c>
      <c r="O496" s="4">
        <v>31.52</v>
      </c>
      <c r="P496" s="4">
        <v>47.28</v>
      </c>
      <c r="Q496" s="4">
        <v>12.861000000000001</v>
      </c>
      <c r="R496" s="4">
        <v>34.280999999999999</v>
      </c>
      <c r="S496" s="4">
        <v>6.9539999999999997</v>
      </c>
      <c r="T496" s="4">
        <f t="shared" si="380"/>
        <v>7.6171992354463507</v>
      </c>
      <c r="U496" s="4">
        <f t="shared" si="381"/>
        <v>3.0797581802511154</v>
      </c>
      <c r="V496" s="4">
        <f t="shared" si="382"/>
        <v>2.320293920356824</v>
      </c>
      <c r="W496" s="4">
        <f t="shared" si="383"/>
        <v>7.7633605023889132</v>
      </c>
      <c r="X496" s="4">
        <f t="shared" si="384"/>
        <v>3.0744207220630284</v>
      </c>
      <c r="Y496" s="4">
        <f t="shared" si="385"/>
        <v>2.3766744214655997</v>
      </c>
      <c r="Z496" s="4">
        <f t="shared" si="386"/>
        <v>4.0243265150812224</v>
      </c>
      <c r="AA496" s="4">
        <f t="shared" si="387"/>
        <v>3.3191363886842904</v>
      </c>
      <c r="AB496" s="4">
        <f t="shared" si="388"/>
        <v>0.36321142992674393</v>
      </c>
      <c r="AD496" s="4">
        <f t="shared" si="389"/>
        <v>6.2179001034379855</v>
      </c>
      <c r="AE496" s="4">
        <f t="shared" si="390"/>
        <v>47.669960213715527</v>
      </c>
      <c r="AF496" s="4">
        <f t="shared" si="376"/>
        <v>-7.8661001368095507</v>
      </c>
      <c r="AG496" s="4">
        <f t="shared" si="377"/>
        <v>84.534218521651013</v>
      </c>
    </row>
    <row r="497" spans="1:33" x14ac:dyDescent="0.3">
      <c r="A497">
        <v>9</v>
      </c>
      <c r="B497" t="s">
        <v>14</v>
      </c>
      <c r="C497">
        <v>17.2</v>
      </c>
      <c r="D497">
        <v>18.64</v>
      </c>
      <c r="E497">
        <v>11.75</v>
      </c>
      <c r="F497">
        <f t="shared" si="378"/>
        <v>6.8900000000000006</v>
      </c>
      <c r="G497">
        <v>9781</v>
      </c>
      <c r="H497">
        <v>5.0999999999999996</v>
      </c>
      <c r="I497">
        <v>4.97</v>
      </c>
      <c r="J497" s="4">
        <f t="shared" si="379"/>
        <v>5.0350000000000001</v>
      </c>
      <c r="K497" s="4">
        <v>24.24</v>
      </c>
      <c r="L497" s="4">
        <v>31.58</v>
      </c>
      <c r="M497" s="4">
        <v>46.106000000000002</v>
      </c>
      <c r="N497" s="4">
        <v>24.702000000000002</v>
      </c>
      <c r="O497" s="4">
        <v>31.52</v>
      </c>
      <c r="P497" s="4">
        <v>47.28</v>
      </c>
      <c r="Q497" s="4">
        <v>12.752000000000001</v>
      </c>
      <c r="R497" s="4">
        <v>33.874000000000002</v>
      </c>
      <c r="S497" s="4">
        <v>6.9160000000000004</v>
      </c>
      <c r="T497" s="4">
        <f t="shared" si="380"/>
        <v>7.6171992354463507</v>
      </c>
      <c r="U497" s="4">
        <f t="shared" si="381"/>
        <v>3.0797581802511154</v>
      </c>
      <c r="V497" s="4">
        <f t="shared" si="382"/>
        <v>2.320293920356824</v>
      </c>
      <c r="W497" s="4">
        <f t="shared" si="383"/>
        <v>7.7633605023889132</v>
      </c>
      <c r="X497" s="4">
        <f t="shared" si="384"/>
        <v>3.0744207220630284</v>
      </c>
      <c r="Y497" s="4">
        <f t="shared" si="385"/>
        <v>2.3766744214655997</v>
      </c>
      <c r="Z497" s="4">
        <f t="shared" si="386"/>
        <v>3.9899918612588063</v>
      </c>
      <c r="AA497" s="4">
        <f t="shared" si="387"/>
        <v>3.2831750362554528</v>
      </c>
      <c r="AB497" s="4">
        <f t="shared" si="388"/>
        <v>0.36123945782870398</v>
      </c>
      <c r="AD497" s="4">
        <f t="shared" si="389"/>
        <v>6.704433757854102</v>
      </c>
      <c r="AE497" s="4">
        <f t="shared" si="390"/>
        <v>48.11642841003161</v>
      </c>
      <c r="AF497" s="4">
        <f t="shared" si="376"/>
        <v>-6.6974193753414291</v>
      </c>
      <c r="AG497" s="4">
        <f t="shared" si="377"/>
        <v>84.618186390051633</v>
      </c>
    </row>
    <row r="498" spans="1:33" x14ac:dyDescent="0.3">
      <c r="A498">
        <v>10</v>
      </c>
      <c r="B498" t="s">
        <v>11</v>
      </c>
      <c r="C498">
        <v>16.7</v>
      </c>
      <c r="D498">
        <v>18.63</v>
      </c>
      <c r="E498">
        <v>11.78</v>
      </c>
      <c r="F498">
        <f>D498-E498</f>
        <v>6.85</v>
      </c>
      <c r="G498">
        <v>9781</v>
      </c>
      <c r="H498">
        <v>5.0999999999999996</v>
      </c>
      <c r="I498">
        <v>4.97</v>
      </c>
      <c r="J498" s="4">
        <f t="shared" si="379"/>
        <v>5.0350000000000001</v>
      </c>
      <c r="K498" s="4">
        <v>24.24</v>
      </c>
      <c r="L498" s="4">
        <v>31.58</v>
      </c>
      <c r="M498" s="4">
        <v>46.106000000000002</v>
      </c>
      <c r="N498" s="4">
        <v>24.702000000000002</v>
      </c>
      <c r="O498" s="4">
        <v>31.52</v>
      </c>
      <c r="P498" s="4">
        <v>47.28</v>
      </c>
      <c r="Q498" s="4">
        <v>13.411</v>
      </c>
      <c r="R498" s="4">
        <v>32.862000000000002</v>
      </c>
      <c r="S498" s="4">
        <v>9.0030000000000001</v>
      </c>
      <c r="T498" s="4">
        <f t="shared" si="380"/>
        <v>7.6171992354463507</v>
      </c>
      <c r="U498" s="4">
        <f t="shared" si="381"/>
        <v>3.0797581802511154</v>
      </c>
      <c r="V498" s="4">
        <f t="shared" si="382"/>
        <v>2.320293920356824</v>
      </c>
      <c r="W498" s="4">
        <f t="shared" si="383"/>
        <v>7.7633605023889132</v>
      </c>
      <c r="X498" s="4">
        <f t="shared" si="384"/>
        <v>3.0744207220630284</v>
      </c>
      <c r="Y498" s="4">
        <f t="shared" si="385"/>
        <v>2.3766744214655997</v>
      </c>
      <c r="Z498" s="4">
        <f t="shared" si="386"/>
        <v>4.1976041777397599</v>
      </c>
      <c r="AA498" s="4">
        <f t="shared" si="387"/>
        <v>3.1935918190792707</v>
      </c>
      <c r="AB498" s="4">
        <f t="shared" si="388"/>
        <v>0.46933413259800594</v>
      </c>
      <c r="AD498" s="4">
        <f t="shared" si="389"/>
        <v>6.8650772650667049</v>
      </c>
      <c r="AE498" s="4">
        <f t="shared" si="390"/>
        <v>45.416756616290066</v>
      </c>
      <c r="AF498" s="4">
        <f t="shared" si="376"/>
        <v>-3.7861222356857738</v>
      </c>
      <c r="AG498" s="4">
        <f t="shared" si="377"/>
        <v>80.015444071913649</v>
      </c>
    </row>
    <row r="499" spans="1:33" x14ac:dyDescent="0.3">
      <c r="A499">
        <v>10</v>
      </c>
      <c r="B499" t="s">
        <v>12</v>
      </c>
      <c r="C499">
        <v>17.2</v>
      </c>
      <c r="D499">
        <v>18.100000000000001</v>
      </c>
      <c r="E499">
        <v>11.77</v>
      </c>
      <c r="F499">
        <f t="shared" ref="F499:F501" si="391">D499-E499</f>
        <v>6.3300000000000018</v>
      </c>
      <c r="G499">
        <v>9781</v>
      </c>
      <c r="H499">
        <v>5.0999999999999996</v>
      </c>
      <c r="I499">
        <v>4.97</v>
      </c>
      <c r="J499" s="4">
        <f t="shared" si="379"/>
        <v>5.0350000000000001</v>
      </c>
      <c r="K499" s="4">
        <v>24.24</v>
      </c>
      <c r="L499" s="4">
        <v>31.58</v>
      </c>
      <c r="M499" s="4">
        <v>46.106000000000002</v>
      </c>
      <c r="N499" s="4">
        <v>24.702000000000002</v>
      </c>
      <c r="O499" s="4">
        <v>31.52</v>
      </c>
      <c r="P499" s="4">
        <v>47.28</v>
      </c>
      <c r="Q499" s="4">
        <v>13.387</v>
      </c>
      <c r="R499" s="4">
        <v>33.338000000000001</v>
      </c>
      <c r="S499" s="4">
        <v>9.1020000000000003</v>
      </c>
      <c r="T499" s="4">
        <f t="shared" si="380"/>
        <v>7.6171992354463507</v>
      </c>
      <c r="U499" s="4">
        <f t="shared" si="381"/>
        <v>3.0797581802511154</v>
      </c>
      <c r="V499" s="4">
        <f t="shared" si="382"/>
        <v>2.320293920356824</v>
      </c>
      <c r="W499" s="4">
        <f t="shared" si="383"/>
        <v>7.7633605023889132</v>
      </c>
      <c r="X499" s="4">
        <f t="shared" si="384"/>
        <v>3.0744207220630284</v>
      </c>
      <c r="Y499" s="4">
        <f t="shared" si="385"/>
        <v>2.3766744214655997</v>
      </c>
      <c r="Z499" s="4">
        <f t="shared" si="386"/>
        <v>4.1900419626438534</v>
      </c>
      <c r="AA499" s="4">
        <f t="shared" si="387"/>
        <v>3.235757556823192</v>
      </c>
      <c r="AB499" s="4">
        <f t="shared" si="388"/>
        <v>0.47445123490293595</v>
      </c>
      <c r="AD499" s="4">
        <f t="shared" si="389"/>
        <v>6.1595160649080514</v>
      </c>
      <c r="AE499" s="4">
        <f t="shared" si="390"/>
        <v>45.515091335244463</v>
      </c>
      <c r="AF499" s="4">
        <f t="shared" si="376"/>
        <v>-5.1564346173445408</v>
      </c>
      <c r="AG499" s="4">
        <f t="shared" si="377"/>
        <v>79.797554491548951</v>
      </c>
    </row>
    <row r="500" spans="1:33" x14ac:dyDescent="0.3">
      <c r="A500">
        <v>10</v>
      </c>
      <c r="B500" t="s">
        <v>13</v>
      </c>
      <c r="C500">
        <v>16.899999999999999</v>
      </c>
      <c r="D500">
        <v>17.420000000000002</v>
      </c>
      <c r="E500">
        <v>11.8</v>
      </c>
      <c r="F500">
        <f t="shared" si="391"/>
        <v>5.620000000000001</v>
      </c>
      <c r="G500">
        <v>9781</v>
      </c>
      <c r="H500">
        <v>5.0999999999999996</v>
      </c>
      <c r="I500">
        <v>4.97</v>
      </c>
      <c r="J500" s="4">
        <f t="shared" si="379"/>
        <v>5.0350000000000001</v>
      </c>
      <c r="K500" s="4">
        <v>24.24</v>
      </c>
      <c r="L500" s="4">
        <v>31.58</v>
      </c>
      <c r="M500" s="4">
        <v>46.106000000000002</v>
      </c>
      <c r="N500" s="4">
        <v>24.702000000000002</v>
      </c>
      <c r="O500" s="4">
        <v>31.52</v>
      </c>
      <c r="P500" s="4">
        <v>47.28</v>
      </c>
      <c r="Q500" s="4">
        <v>13.727</v>
      </c>
      <c r="R500" s="4">
        <v>33.536000000000001</v>
      </c>
      <c r="S500" s="4">
        <v>10.173</v>
      </c>
      <c r="T500" s="4">
        <f t="shared" si="380"/>
        <v>7.6171992354463507</v>
      </c>
      <c r="U500" s="4">
        <f t="shared" si="381"/>
        <v>3.0797581802511154</v>
      </c>
      <c r="V500" s="4">
        <f t="shared" si="382"/>
        <v>2.320293920356824</v>
      </c>
      <c r="W500" s="4">
        <f t="shared" si="383"/>
        <v>7.7633605023889132</v>
      </c>
      <c r="X500" s="4">
        <f t="shared" si="384"/>
        <v>3.0744207220630284</v>
      </c>
      <c r="Y500" s="4">
        <f t="shared" si="385"/>
        <v>2.3766744214655997</v>
      </c>
      <c r="Z500" s="4">
        <f t="shared" si="386"/>
        <v>4.2971817394038005</v>
      </c>
      <c r="AA500" s="4">
        <f t="shared" si="387"/>
        <v>3.2532814640030723</v>
      </c>
      <c r="AB500" s="4">
        <f t="shared" si="388"/>
        <v>0.529747996115286</v>
      </c>
      <c r="AD500" s="4">
        <f t="shared" si="389"/>
        <v>5.565714694731315</v>
      </c>
      <c r="AE500" s="4">
        <f t="shared" si="390"/>
        <v>44.12190697022568</v>
      </c>
      <c r="AF500" s="4">
        <f t="shared" si="376"/>
        <v>-5.7259308071056392</v>
      </c>
      <c r="AG500" s="4">
        <f t="shared" si="377"/>
        <v>77.442982044467271</v>
      </c>
    </row>
    <row r="501" spans="1:33" x14ac:dyDescent="0.3">
      <c r="A501">
        <v>10</v>
      </c>
      <c r="B501" t="s">
        <v>14</v>
      </c>
      <c r="C501">
        <v>17.100000000000001</v>
      </c>
      <c r="D501">
        <v>16.989999999999998</v>
      </c>
      <c r="E501">
        <v>11.75</v>
      </c>
      <c r="F501">
        <f t="shared" si="391"/>
        <v>5.2399999999999984</v>
      </c>
      <c r="G501">
        <v>9781</v>
      </c>
      <c r="H501">
        <v>5.0999999999999996</v>
      </c>
      <c r="I501">
        <v>4.97</v>
      </c>
      <c r="J501" s="4">
        <f t="shared" si="379"/>
        <v>5.0350000000000001</v>
      </c>
      <c r="K501" s="4">
        <v>24.24</v>
      </c>
      <c r="L501" s="4">
        <v>31.58</v>
      </c>
      <c r="M501" s="4">
        <v>46.106000000000002</v>
      </c>
      <c r="N501" s="4">
        <v>24.702000000000002</v>
      </c>
      <c r="O501" s="4">
        <v>31.52</v>
      </c>
      <c r="P501" s="4">
        <v>47.28</v>
      </c>
      <c r="Q501" s="4">
        <v>13.138999999999999</v>
      </c>
      <c r="R501" s="4">
        <v>33.881999999999998</v>
      </c>
      <c r="S501" s="4">
        <v>8.2260000000000009</v>
      </c>
      <c r="T501" s="4">
        <f t="shared" si="380"/>
        <v>7.6171992354463507</v>
      </c>
      <c r="U501" s="4">
        <f t="shared" si="381"/>
        <v>3.0797581802511154</v>
      </c>
      <c r="V501" s="4">
        <f t="shared" si="382"/>
        <v>2.320293920356824</v>
      </c>
      <c r="W501" s="4">
        <f t="shared" si="383"/>
        <v>7.7633605023889132</v>
      </c>
      <c r="X501" s="4">
        <f t="shared" si="384"/>
        <v>3.0744207220630284</v>
      </c>
      <c r="Y501" s="4">
        <f t="shared" si="385"/>
        <v>2.3766744214655997</v>
      </c>
      <c r="Z501" s="4">
        <f t="shared" si="386"/>
        <v>4.1119044219094301</v>
      </c>
      <c r="AA501" s="4">
        <f t="shared" si="387"/>
        <v>3.2838822578107498</v>
      </c>
      <c r="AB501" s="4">
        <f t="shared" si="388"/>
        <v>0.429139508079384</v>
      </c>
      <c r="AD501" s="4">
        <f t="shared" si="389"/>
        <v>5.1286906672767056</v>
      </c>
      <c r="AE501" s="4">
        <f t="shared" si="390"/>
        <v>46.531147214436032</v>
      </c>
      <c r="AF501" s="4">
        <f t="shared" si="376"/>
        <v>-6.7204028331356636</v>
      </c>
      <c r="AG501" s="4">
        <f t="shared" si="377"/>
        <v>81.726957609730107</v>
      </c>
    </row>
    <row r="503" spans="1:33" x14ac:dyDescent="0.3">
      <c r="B503" s="7" t="s">
        <v>55</v>
      </c>
      <c r="C503" s="7"/>
      <c r="D503" s="7"/>
      <c r="E503" s="7" t="s">
        <v>44</v>
      </c>
      <c r="F503" s="7"/>
      <c r="G503" s="7"/>
    </row>
    <row r="504" spans="1:33" x14ac:dyDescent="0.3">
      <c r="A504" t="s">
        <v>1</v>
      </c>
      <c r="B504" t="s">
        <v>46</v>
      </c>
      <c r="C504" t="s">
        <v>48</v>
      </c>
      <c r="D504" t="s">
        <v>57</v>
      </c>
      <c r="E504" t="s">
        <v>46</v>
      </c>
      <c r="F504" t="s">
        <v>48</v>
      </c>
      <c r="G504" t="s">
        <v>57</v>
      </c>
    </row>
    <row r="505" spans="1:33" x14ac:dyDescent="0.3">
      <c r="A505">
        <v>7</v>
      </c>
      <c r="B505" s="4">
        <f>AVERAGE(AE486:AE489)</f>
        <v>52.004486298441336</v>
      </c>
      <c r="C505" s="4">
        <f>AVERAGE(AF486:AF489)</f>
        <v>-5.3295067078873934</v>
      </c>
      <c r="D505" s="4">
        <f>AVERAGE(AG486:AG489)</f>
        <v>89.576963644825739</v>
      </c>
      <c r="E505" s="4">
        <f>_xlfn.CONFIDENCE.T(0.05,_xlfn.STDEV.S(AE486:AE489),4)</f>
        <v>1.0952374009187209</v>
      </c>
      <c r="F505" s="4">
        <f>_xlfn.CONFIDENCE.T(0.05,_xlfn.STDEV.S(AF486:AF489),4)</f>
        <v>1.3656738480075121</v>
      </c>
      <c r="G505" s="4">
        <f>_xlfn.CONFIDENCE.T(0.05,_xlfn.STDEV.S(AG486:AG489),4)</f>
        <v>1.2102960670996332</v>
      </c>
    </row>
    <row r="506" spans="1:33" x14ac:dyDescent="0.3">
      <c r="A506">
        <v>8</v>
      </c>
      <c r="B506" s="4">
        <f>AVERAGE(AE490:AE493)</f>
        <v>49.15534240649589</v>
      </c>
      <c r="C506" s="4">
        <f>AVERAGE(AF490:AF493)</f>
        <v>-5.2470794738118887</v>
      </c>
      <c r="D506" s="4">
        <f>AVERAGE(AG490:AG493)</f>
        <v>85.068346178479928</v>
      </c>
      <c r="E506" s="4">
        <f>_xlfn.CONFIDENCE.T(0.05,_xlfn.STDEV.S(AE490:AE493),3)</f>
        <v>1.4598949497436</v>
      </c>
      <c r="F506" s="4">
        <f t="shared" ref="F506:G506" si="392">_xlfn.CONFIDENCE.T(0.05,_xlfn.STDEV.S(AF490:AF493),3)</f>
        <v>3.0352969128554661</v>
      </c>
      <c r="G506" s="4">
        <f t="shared" si="392"/>
        <v>0.652094047422486</v>
      </c>
    </row>
    <row r="507" spans="1:33" x14ac:dyDescent="0.3">
      <c r="A507">
        <v>9</v>
      </c>
      <c r="B507" s="4">
        <f>AVERAGE(AE494:AE497)</f>
        <v>48.426665412109308</v>
      </c>
      <c r="C507" s="4">
        <f>AVERAGE(AF494:AF497)</f>
        <v>-7.1236933870279682</v>
      </c>
      <c r="D507" s="4">
        <f>AVERAGE(AG494:AG497)</f>
        <v>85.208223621204695</v>
      </c>
      <c r="E507" s="4">
        <f>_xlfn.CONFIDENCE.T(0.05,_xlfn.STDEV.S(AE494:AE497),4)</f>
        <v>1.09351431097596</v>
      </c>
      <c r="F507" s="4">
        <f>_xlfn.CONFIDENCE.T(0.05,_xlfn.STDEV.S(AF494:AF497),4)</f>
        <v>1.446093633592372</v>
      </c>
      <c r="G507" s="4">
        <f>_xlfn.CONFIDENCE.T(0.05,_xlfn.STDEV.S(AG494:AG497),4)</f>
        <v>1.8651636278658896</v>
      </c>
    </row>
    <row r="508" spans="1:33" x14ac:dyDescent="0.3">
      <c r="A508">
        <v>10</v>
      </c>
      <c r="B508" s="4">
        <f>AVERAGE(AE498:AE501)</f>
        <v>45.396225534049066</v>
      </c>
      <c r="C508" s="4">
        <f>AVERAGE(AF498:AF501)</f>
        <v>-5.3472226233179043</v>
      </c>
      <c r="D508" s="4">
        <f>AVERAGE(AG498:AG501)</f>
        <v>79.745734554414994</v>
      </c>
      <c r="E508" s="4">
        <f>_xlfn.CONFIDENCE.T(0.05,_xlfn.STDEV.S(AE498:AE501),4)</f>
        <v>1.5716059328105791</v>
      </c>
      <c r="F508" s="4">
        <f>_xlfn.CONFIDENCE.T(0.05,_xlfn.STDEV.S(AF498:AF501),4)</f>
        <v>1.9493789592739457</v>
      </c>
      <c r="G508" s="4">
        <f>_xlfn.CONFIDENCE.T(0.05,_xlfn.STDEV.S(AG498:AG501),4)</f>
        <v>2.8021408765050997</v>
      </c>
    </row>
    <row r="510" spans="1:33" x14ac:dyDescent="0.3">
      <c r="K510" s="7" t="s">
        <v>49</v>
      </c>
      <c r="L510" s="7"/>
      <c r="M510" s="7"/>
      <c r="N510" s="7" t="s">
        <v>50</v>
      </c>
      <c r="O510" s="7"/>
      <c r="P510" s="7"/>
      <c r="Q510" s="7" t="s">
        <v>51</v>
      </c>
      <c r="R510" s="7"/>
      <c r="S510" s="7"/>
      <c r="T510" s="7" t="s">
        <v>52</v>
      </c>
      <c r="U510" s="7"/>
      <c r="V510" s="7"/>
      <c r="W510" s="7" t="s">
        <v>53</v>
      </c>
      <c r="X510" s="7"/>
      <c r="Y510" s="7"/>
      <c r="Z510" s="7" t="s">
        <v>54</v>
      </c>
      <c r="AA510" s="7"/>
      <c r="AB510" s="7"/>
      <c r="AE510" s="7" t="s">
        <v>34</v>
      </c>
      <c r="AF510" s="7"/>
      <c r="AG510" s="7"/>
    </row>
    <row r="511" spans="1:33" x14ac:dyDescent="0.3">
      <c r="A511" t="s">
        <v>1</v>
      </c>
      <c r="B511" t="s">
        <v>2</v>
      </c>
      <c r="C511" t="s">
        <v>3</v>
      </c>
      <c r="D511" t="s">
        <v>6</v>
      </c>
      <c r="E511" t="s">
        <v>5</v>
      </c>
      <c r="F511" t="s">
        <v>4</v>
      </c>
      <c r="G511" t="s">
        <v>7</v>
      </c>
      <c r="H511" t="s">
        <v>10</v>
      </c>
      <c r="I511" t="s">
        <v>9</v>
      </c>
      <c r="J511" t="s">
        <v>8</v>
      </c>
      <c r="K511" t="s">
        <v>46</v>
      </c>
      <c r="L511" t="s">
        <v>48</v>
      </c>
      <c r="M511" t="s">
        <v>57</v>
      </c>
      <c r="N511" t="s">
        <v>46</v>
      </c>
      <c r="O511" t="s">
        <v>48</v>
      </c>
      <c r="P511" t="s">
        <v>57</v>
      </c>
      <c r="Q511" t="s">
        <v>46</v>
      </c>
      <c r="R511" t="s">
        <v>48</v>
      </c>
      <c r="S511" t="s">
        <v>57</v>
      </c>
      <c r="T511" t="s">
        <v>46</v>
      </c>
      <c r="U511" t="s">
        <v>48</v>
      </c>
      <c r="V511" t="s">
        <v>57</v>
      </c>
      <c r="W511" t="s">
        <v>46</v>
      </c>
      <c r="X511" t="s">
        <v>48</v>
      </c>
      <c r="Y511" t="s">
        <v>57</v>
      </c>
      <c r="Z511" t="s">
        <v>46</v>
      </c>
      <c r="AA511" t="s">
        <v>48</v>
      </c>
      <c r="AB511" t="s">
        <v>57</v>
      </c>
      <c r="AD511" t="s">
        <v>23</v>
      </c>
      <c r="AE511" t="s">
        <v>46</v>
      </c>
      <c r="AF511" t="s">
        <v>48</v>
      </c>
      <c r="AG511" t="s">
        <v>57</v>
      </c>
    </row>
    <row r="512" spans="1:33" x14ac:dyDescent="0.3">
      <c r="A512">
        <v>7</v>
      </c>
      <c r="B512" t="s">
        <v>11</v>
      </c>
      <c r="C512">
        <v>17</v>
      </c>
      <c r="D512">
        <v>18.93</v>
      </c>
      <c r="E512">
        <v>11.77</v>
      </c>
      <c r="F512">
        <f>D512-E512</f>
        <v>7.16</v>
      </c>
      <c r="G512">
        <v>7110</v>
      </c>
      <c r="H512">
        <v>5.14</v>
      </c>
      <c r="I512">
        <v>5.04</v>
      </c>
      <c r="J512" s="4">
        <f>(H512+I512)/2</f>
        <v>5.09</v>
      </c>
      <c r="K512" s="4">
        <v>20.445</v>
      </c>
      <c r="L512" s="4">
        <v>43.164999999999999</v>
      </c>
      <c r="M512" s="4">
        <v>22.428999999999998</v>
      </c>
      <c r="N512" s="4">
        <v>20.667999999999999</v>
      </c>
      <c r="O512" s="4">
        <v>43.311999999999998</v>
      </c>
      <c r="P512" s="4">
        <v>22.975999999999999</v>
      </c>
      <c r="Q512" s="4">
        <v>12.359</v>
      </c>
      <c r="R512" s="4">
        <v>37.85</v>
      </c>
      <c r="S512" s="4">
        <v>2.6819999999999999</v>
      </c>
      <c r="T512" s="4">
        <f>0.3076*K512^1.0067</f>
        <v>6.4173301032578136</v>
      </c>
      <c r="U512" s="4">
        <f>0.1321*L512^0.9121</f>
        <v>4.0954957770083569</v>
      </c>
      <c r="V512" s="4">
        <f>-0.000048666*M512^2+0.052569*M512</f>
        <v>1.1545881810446939</v>
      </c>
      <c r="W512" s="4">
        <f>0.3076*N512^1.0067</f>
        <v>6.487797464352389</v>
      </c>
      <c r="X512" s="4">
        <f>0.1321*O512^0.9121</f>
        <v>4.108215264151073</v>
      </c>
      <c r="Y512" s="4">
        <f>-0.000048666*P512^2+0.052569*P512</f>
        <v>1.1821347292323841</v>
      </c>
      <c r="Z512" s="4">
        <f>0.3076*Q512^1.0067</f>
        <v>3.8662145569932562</v>
      </c>
      <c r="AA512" s="4">
        <f>0.1321*R512^0.9121</f>
        <v>3.632927326408427</v>
      </c>
      <c r="AB512" s="4">
        <f>-0.000048666*S512^2+0.052569*S512</f>
        <v>0.14063999742741601</v>
      </c>
      <c r="AD512" s="4">
        <f>F512/1000/PI()/0.0007/C512*100/G512*60*60</f>
        <v>9.6972610789317795</v>
      </c>
      <c r="AE512" s="4">
        <f>(1-2*Z512/(T512+W512))*100</f>
        <v>40.082505395811296</v>
      </c>
      <c r="AF512" s="4">
        <f t="shared" ref="AF512:AF525" si="393">(1-2*AA512/(U512+X512))*100</f>
        <v>11.432099249195748</v>
      </c>
      <c r="AG512" s="4">
        <f t="shared" ref="AG512:AG525" si="394">(1-2*AB512/(V512+Y512))*100</f>
        <v>87.962629474905128</v>
      </c>
    </row>
    <row r="513" spans="1:33" x14ac:dyDescent="0.3">
      <c r="A513">
        <v>7</v>
      </c>
      <c r="B513" t="s">
        <v>12</v>
      </c>
      <c r="C513">
        <v>17.2</v>
      </c>
      <c r="D513">
        <v>18.649999999999999</v>
      </c>
      <c r="E513">
        <v>11.7</v>
      </c>
      <c r="F513">
        <f t="shared" ref="F513:F523" si="395">D513-E513</f>
        <v>6.9499999999999993</v>
      </c>
      <c r="G513">
        <v>7110</v>
      </c>
      <c r="H513">
        <v>5.14</v>
      </c>
      <c r="I513">
        <v>5.04</v>
      </c>
      <c r="J513" s="4">
        <f t="shared" ref="J513:J527" si="396">(H513+I513)/2</f>
        <v>5.09</v>
      </c>
      <c r="K513" s="4">
        <v>20.445</v>
      </c>
      <c r="L513" s="4">
        <v>43.164999999999999</v>
      </c>
      <c r="M513" s="4">
        <v>22.428999999999998</v>
      </c>
      <c r="N513" s="4">
        <v>20.667999999999999</v>
      </c>
      <c r="O513" s="4">
        <v>43.311999999999998</v>
      </c>
      <c r="P513" s="4">
        <v>22.975999999999999</v>
      </c>
      <c r="Q513" s="4">
        <v>12.163</v>
      </c>
      <c r="R513" s="4">
        <v>37.229999999999997</v>
      </c>
      <c r="S513" s="4">
        <v>2.609</v>
      </c>
      <c r="T513" s="4">
        <f t="shared" ref="T513:T525" si="397">0.3076*K513^1.0067</f>
        <v>6.4173301032578136</v>
      </c>
      <c r="U513" s="4">
        <f t="shared" ref="U513:U527" si="398">0.1321*L513^0.9121</f>
        <v>4.0954957770083569</v>
      </c>
      <c r="V513" s="4">
        <f t="shared" ref="V513:V527" si="399">-0.000048666*M513^2+0.052569*M513</f>
        <v>1.1545881810446939</v>
      </c>
      <c r="W513" s="4">
        <f t="shared" ref="W513:W525" si="400">0.3076*N513^1.0067</f>
        <v>6.487797464352389</v>
      </c>
      <c r="X513" s="4">
        <f t="shared" ref="X513:X527" si="401">0.1321*O513^0.9121</f>
        <v>4.108215264151073</v>
      </c>
      <c r="Y513" s="4">
        <f t="shared" ref="Y513:Y527" si="402">-0.000048666*P513^2+0.052569*P513</f>
        <v>1.1821347292323841</v>
      </c>
      <c r="Z513" s="4">
        <f t="shared" ref="Z513:Z525" si="403">0.3076*Q513^1.0067</f>
        <v>3.8044931860730751</v>
      </c>
      <c r="AA513" s="4">
        <f t="shared" ref="AA513:AA527" si="404">0.1321*R513^0.9121</f>
        <v>3.5786098744806933</v>
      </c>
      <c r="AB513" s="4">
        <f t="shared" ref="AB513:AB527" si="405">-0.000048666*S513^2+0.052569*S513</f>
        <v>0.13682125732925399</v>
      </c>
      <c r="AD513" s="4">
        <f t="shared" ref="AD513:AD525" si="406">F513/1000/PI()/0.0007/C513*100/G513*60*60</f>
        <v>9.3033925269243696</v>
      </c>
      <c r="AE513" s="4">
        <f t="shared" ref="AE513:AE525" si="407">(1-2*Z513/(T513+W513))*100</f>
        <v>41.039045663961637</v>
      </c>
      <c r="AF513" s="4">
        <f t="shared" si="393"/>
        <v>12.75631585446655</v>
      </c>
      <c r="AG513" s="4">
        <f t="shared" si="394"/>
        <v>88.289475253783479</v>
      </c>
    </row>
    <row r="514" spans="1:33" x14ac:dyDescent="0.3">
      <c r="A514">
        <v>7</v>
      </c>
      <c r="B514" t="s">
        <v>13</v>
      </c>
      <c r="C514">
        <v>17.3</v>
      </c>
      <c r="D514">
        <v>19.02</v>
      </c>
      <c r="E514">
        <v>11.72</v>
      </c>
      <c r="F514">
        <f t="shared" si="395"/>
        <v>7.2999999999999989</v>
      </c>
      <c r="G514">
        <v>7110</v>
      </c>
      <c r="H514">
        <v>5.14</v>
      </c>
      <c r="I514">
        <v>5.04</v>
      </c>
      <c r="J514" s="4">
        <f t="shared" si="396"/>
        <v>5.09</v>
      </c>
      <c r="K514" s="4">
        <v>20.445</v>
      </c>
      <c r="L514" s="4">
        <v>43.164999999999999</v>
      </c>
      <c r="M514" s="4">
        <v>22.428999999999998</v>
      </c>
      <c r="N514" s="4">
        <v>20.667999999999999</v>
      </c>
      <c r="O514" s="4">
        <v>43.311999999999998</v>
      </c>
      <c r="P514" s="4">
        <v>22.975999999999999</v>
      </c>
      <c r="Q514" s="4">
        <v>12.535</v>
      </c>
      <c r="R514" s="4">
        <v>37.798000000000002</v>
      </c>
      <c r="S514" s="4">
        <v>3.141</v>
      </c>
      <c r="T514" s="4">
        <f t="shared" si="397"/>
        <v>6.4173301032578136</v>
      </c>
      <c r="U514" s="4">
        <f t="shared" si="398"/>
        <v>4.0954957770083569</v>
      </c>
      <c r="V514" s="4">
        <f t="shared" si="399"/>
        <v>1.1545881810446939</v>
      </c>
      <c r="W514" s="4">
        <f t="shared" si="400"/>
        <v>6.487797464352389</v>
      </c>
      <c r="X514" s="4">
        <f t="shared" si="401"/>
        <v>4.108215264151073</v>
      </c>
      <c r="Y514" s="4">
        <f t="shared" si="402"/>
        <v>1.1821347292323841</v>
      </c>
      <c r="Z514" s="4">
        <f t="shared" si="403"/>
        <v>3.9216434208610225</v>
      </c>
      <c r="AA514" s="4">
        <f t="shared" si="404"/>
        <v>3.6283746911138213</v>
      </c>
      <c r="AB514" s="4">
        <f t="shared" si="405"/>
        <v>0.16463909603525401</v>
      </c>
      <c r="AD514" s="4">
        <f t="shared" si="406"/>
        <v>9.7154236759730814</v>
      </c>
      <c r="AE514" s="4">
        <f t="shared" si="407"/>
        <v>39.223484613918615</v>
      </c>
      <c r="AF514" s="4">
        <f t="shared" si="393"/>
        <v>11.543088904286336</v>
      </c>
      <c r="AG514" s="4">
        <f t="shared" si="394"/>
        <v>85.908547794763408</v>
      </c>
    </row>
    <row r="515" spans="1:33" x14ac:dyDescent="0.3">
      <c r="A515">
        <v>7</v>
      </c>
      <c r="B515" t="s">
        <v>14</v>
      </c>
      <c r="C515">
        <v>17.600000000000001</v>
      </c>
      <c r="D515">
        <v>19.39</v>
      </c>
      <c r="E515">
        <v>12.26</v>
      </c>
      <c r="F515">
        <f t="shared" si="395"/>
        <v>7.1300000000000008</v>
      </c>
      <c r="G515">
        <v>7110</v>
      </c>
      <c r="H515">
        <v>5.14</v>
      </c>
      <c r="I515">
        <v>5.04</v>
      </c>
      <c r="J515" s="4">
        <f t="shared" si="396"/>
        <v>5.09</v>
      </c>
      <c r="K515" s="4">
        <v>20.445</v>
      </c>
      <c r="L515" s="4">
        <v>43.164999999999999</v>
      </c>
      <c r="M515" s="4">
        <v>22.428999999999998</v>
      </c>
      <c r="N515" s="4">
        <v>20.667999999999999</v>
      </c>
      <c r="O515" s="4">
        <v>43.311999999999998</v>
      </c>
      <c r="P515" s="4">
        <v>22.975999999999999</v>
      </c>
      <c r="Q515" s="4">
        <v>12.336</v>
      </c>
      <c r="R515" s="4">
        <v>37.692999999999998</v>
      </c>
      <c r="S515" s="4">
        <v>2.669</v>
      </c>
      <c r="T515" s="4">
        <f t="shared" si="397"/>
        <v>6.4173301032578136</v>
      </c>
      <c r="U515" s="4">
        <f t="shared" si="398"/>
        <v>4.0954957770083569</v>
      </c>
      <c r="V515" s="4">
        <f t="shared" si="399"/>
        <v>1.1545881810446939</v>
      </c>
      <c r="W515" s="4">
        <f t="shared" si="400"/>
        <v>6.487797464352389</v>
      </c>
      <c r="X515" s="4">
        <f t="shared" si="401"/>
        <v>4.108215264151073</v>
      </c>
      <c r="Y515" s="4">
        <f t="shared" si="402"/>
        <v>1.1821347292323841</v>
      </c>
      <c r="Z515" s="4">
        <f t="shared" si="403"/>
        <v>3.8589714013948022</v>
      </c>
      <c r="AA515" s="4">
        <f t="shared" si="404"/>
        <v>3.6191801907092764</v>
      </c>
      <c r="AB515" s="4">
        <f t="shared" si="405"/>
        <v>0.139959985780374</v>
      </c>
      <c r="AD515" s="4">
        <f t="shared" si="406"/>
        <v>9.3274267980043888</v>
      </c>
      <c r="AE515" s="4">
        <f t="shared" si="407"/>
        <v>40.194757763104946</v>
      </c>
      <c r="AF515" s="4">
        <f t="shared" si="393"/>
        <v>11.767243566936314</v>
      </c>
      <c r="AG515" s="4">
        <f t="shared" si="394"/>
        <v>88.02083163863206</v>
      </c>
    </row>
    <row r="516" spans="1:33" x14ac:dyDescent="0.3">
      <c r="A516">
        <v>8</v>
      </c>
      <c r="B516" t="s">
        <v>11</v>
      </c>
      <c r="C516">
        <v>17.3</v>
      </c>
      <c r="D516">
        <v>17.420000000000002</v>
      </c>
      <c r="E516">
        <v>11.71</v>
      </c>
      <c r="F516">
        <f t="shared" si="395"/>
        <v>5.7100000000000009</v>
      </c>
      <c r="G516">
        <v>7110</v>
      </c>
      <c r="H516">
        <v>5.14</v>
      </c>
      <c r="I516">
        <v>5.04</v>
      </c>
      <c r="J516" s="4">
        <f t="shared" si="396"/>
        <v>5.09</v>
      </c>
      <c r="K516" s="4">
        <v>20.445</v>
      </c>
      <c r="L516" s="4">
        <v>43.164999999999999</v>
      </c>
      <c r="M516" s="4">
        <v>22.428999999999998</v>
      </c>
      <c r="N516" s="4">
        <v>20.667999999999999</v>
      </c>
      <c r="O516" s="4">
        <v>43.311999999999998</v>
      </c>
      <c r="P516" s="4">
        <v>22.975999999999999</v>
      </c>
      <c r="Q516" s="4">
        <v>12.672000000000001</v>
      </c>
      <c r="R516" s="4">
        <v>37.887999999999998</v>
      </c>
      <c r="S516" s="4">
        <v>3.5760000000000001</v>
      </c>
      <c r="T516" s="4">
        <f t="shared" si="397"/>
        <v>6.4173301032578136</v>
      </c>
      <c r="U516" s="4">
        <f t="shared" si="398"/>
        <v>4.0954957770083569</v>
      </c>
      <c r="V516" s="4">
        <f t="shared" si="399"/>
        <v>1.1545881810446939</v>
      </c>
      <c r="W516" s="4">
        <f t="shared" si="400"/>
        <v>6.487797464352389</v>
      </c>
      <c r="X516" s="4">
        <f t="shared" si="401"/>
        <v>4.108215264151073</v>
      </c>
      <c r="Y516" s="4">
        <f t="shared" si="402"/>
        <v>1.1821347292323841</v>
      </c>
      <c r="Z516" s="4">
        <f t="shared" si="403"/>
        <v>3.9647933655618606</v>
      </c>
      <c r="AA516" s="4">
        <f t="shared" si="404"/>
        <v>3.6362539044957845</v>
      </c>
      <c r="AB516" s="4">
        <f t="shared" si="405"/>
        <v>0.187364414093184</v>
      </c>
      <c r="AD516" s="4">
        <f t="shared" si="406"/>
        <v>7.5993245465488082</v>
      </c>
      <c r="AE516" s="4">
        <f t="shared" si="407"/>
        <v>38.554759032171745</v>
      </c>
      <c r="AF516" s="4">
        <f t="shared" si="393"/>
        <v>11.350999901091763</v>
      </c>
      <c r="AG516" s="4">
        <f t="shared" si="394"/>
        <v>83.963488929804925</v>
      </c>
    </row>
    <row r="517" spans="1:33" x14ac:dyDescent="0.3">
      <c r="A517">
        <v>8</v>
      </c>
      <c r="B517" t="s">
        <v>12</v>
      </c>
      <c r="C517">
        <v>17.2</v>
      </c>
      <c r="D517">
        <v>17.88</v>
      </c>
      <c r="E517">
        <v>11.75</v>
      </c>
      <c r="F517">
        <f t="shared" si="395"/>
        <v>6.129999999999999</v>
      </c>
      <c r="G517">
        <v>7110</v>
      </c>
      <c r="H517">
        <v>5.14</v>
      </c>
      <c r="I517">
        <v>5.04</v>
      </c>
      <c r="J517" s="4">
        <f t="shared" si="396"/>
        <v>5.09</v>
      </c>
      <c r="K517" s="4">
        <v>20.445</v>
      </c>
      <c r="L517" s="4">
        <v>43.164999999999999</v>
      </c>
      <c r="M517" s="4">
        <v>22.428999999999998</v>
      </c>
      <c r="N517" s="4">
        <v>20.667999999999999</v>
      </c>
      <c r="O517" s="4">
        <v>43.311999999999998</v>
      </c>
      <c r="P517" s="4">
        <v>22.975999999999999</v>
      </c>
      <c r="Q517" s="4">
        <v>12.69</v>
      </c>
      <c r="R517" s="4">
        <v>37.487000000000002</v>
      </c>
      <c r="S517" s="4">
        <v>3.6850000000000001</v>
      </c>
      <c r="T517" s="4">
        <f t="shared" si="397"/>
        <v>6.4173301032578136</v>
      </c>
      <c r="U517" s="4">
        <f t="shared" si="398"/>
        <v>4.0954957770083569</v>
      </c>
      <c r="V517" s="4">
        <f t="shared" si="399"/>
        <v>1.1545881810446939</v>
      </c>
      <c r="W517" s="4">
        <f t="shared" si="400"/>
        <v>6.487797464352389</v>
      </c>
      <c r="X517" s="4">
        <f t="shared" si="401"/>
        <v>4.108215264151073</v>
      </c>
      <c r="Y517" s="4">
        <f t="shared" si="402"/>
        <v>1.1821347292323841</v>
      </c>
      <c r="Z517" s="4">
        <f t="shared" si="403"/>
        <v>3.9704629344044031</v>
      </c>
      <c r="AA517" s="4">
        <f t="shared" si="404"/>
        <v>3.6011349080890471</v>
      </c>
      <c r="AB517" s="4">
        <f t="shared" si="405"/>
        <v>0.19305591843615</v>
      </c>
      <c r="AD517" s="4">
        <f t="shared" si="406"/>
        <v>8.2057260705102699</v>
      </c>
      <c r="AE517" s="4">
        <f t="shared" si="407"/>
        <v>38.466893665280345</v>
      </c>
      <c r="AF517" s="4">
        <f t="shared" si="393"/>
        <v>12.20717331408837</v>
      </c>
      <c r="AG517" s="4">
        <f t="shared" si="394"/>
        <v>83.476353350491323</v>
      </c>
    </row>
    <row r="518" spans="1:33" x14ac:dyDescent="0.3">
      <c r="A518">
        <v>8</v>
      </c>
      <c r="B518" t="s">
        <v>13</v>
      </c>
      <c r="C518">
        <v>17.100000000000001</v>
      </c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D518" s="4"/>
      <c r="AE518" s="4"/>
      <c r="AF518" s="4"/>
      <c r="AG518" s="4"/>
    </row>
    <row r="519" spans="1:33" x14ac:dyDescent="0.3">
      <c r="A519">
        <v>8</v>
      </c>
      <c r="B519" t="s">
        <v>14</v>
      </c>
      <c r="C519">
        <v>16.7</v>
      </c>
      <c r="D519">
        <v>17.16</v>
      </c>
      <c r="E519">
        <v>11.81</v>
      </c>
      <c r="F519">
        <f t="shared" si="395"/>
        <v>5.35</v>
      </c>
      <c r="G519">
        <v>7110</v>
      </c>
      <c r="H519">
        <v>5.14</v>
      </c>
      <c r="I519">
        <v>5.04</v>
      </c>
      <c r="J519" s="4">
        <f t="shared" si="396"/>
        <v>5.09</v>
      </c>
      <c r="K519" s="4">
        <v>20.445</v>
      </c>
      <c r="L519" s="4">
        <v>43.164999999999999</v>
      </c>
      <c r="M519" s="4">
        <v>22.428999999999998</v>
      </c>
      <c r="N519" s="4">
        <v>20.667999999999999</v>
      </c>
      <c r="O519" s="4">
        <v>43.311999999999998</v>
      </c>
      <c r="P519" s="4">
        <v>22.975999999999999</v>
      </c>
      <c r="Q519" s="4">
        <v>12.847</v>
      </c>
      <c r="R519" s="4">
        <v>38.491999999999997</v>
      </c>
      <c r="S519" s="4">
        <v>3.617</v>
      </c>
      <c r="T519" s="4">
        <f t="shared" si="397"/>
        <v>6.4173301032578136</v>
      </c>
      <c r="U519" s="4">
        <f t="shared" si="398"/>
        <v>4.0954957770083569</v>
      </c>
      <c r="V519" s="4">
        <f t="shared" si="399"/>
        <v>1.1545881810446939</v>
      </c>
      <c r="W519" s="4">
        <f t="shared" si="400"/>
        <v>6.487797464352389</v>
      </c>
      <c r="X519" s="4">
        <f t="shared" si="401"/>
        <v>4.108215264151073</v>
      </c>
      <c r="Y519" s="4">
        <f t="shared" si="402"/>
        <v>1.1821347292323841</v>
      </c>
      <c r="Z519" s="4">
        <f t="shared" si="403"/>
        <v>4.0199164500683269</v>
      </c>
      <c r="AA519" s="4">
        <f t="shared" si="404"/>
        <v>3.6890898239975947</v>
      </c>
      <c r="AB519" s="4">
        <f t="shared" si="405"/>
        <v>0.189505390857126</v>
      </c>
      <c r="AD519" s="4">
        <f t="shared" si="406"/>
        <v>7.3760236102837222</v>
      </c>
      <c r="AE519" s="4">
        <f t="shared" si="407"/>
        <v>37.700477131932097</v>
      </c>
      <c r="AF519" s="4">
        <f t="shared" si="393"/>
        <v>10.062901886992448</v>
      </c>
      <c r="AG519" s="4">
        <f t="shared" si="394"/>
        <v>83.78024283292919</v>
      </c>
    </row>
    <row r="520" spans="1:33" x14ac:dyDescent="0.3">
      <c r="A520">
        <v>9</v>
      </c>
      <c r="B520" t="s">
        <v>11</v>
      </c>
      <c r="C520">
        <v>17.5</v>
      </c>
      <c r="D520">
        <v>17.059999999999999</v>
      </c>
      <c r="E520">
        <v>11.77</v>
      </c>
      <c r="F520">
        <f t="shared" si="395"/>
        <v>5.2899999999999991</v>
      </c>
      <c r="G520">
        <v>7110</v>
      </c>
      <c r="H520">
        <v>5.14</v>
      </c>
      <c r="I520">
        <v>5.04</v>
      </c>
      <c r="J520" s="4">
        <f t="shared" si="396"/>
        <v>5.09</v>
      </c>
      <c r="K520" s="4">
        <v>20.445</v>
      </c>
      <c r="L520" s="4">
        <v>43.164999999999999</v>
      </c>
      <c r="M520" s="4">
        <v>22.428999999999998</v>
      </c>
      <c r="N520" s="4">
        <v>20.667999999999999</v>
      </c>
      <c r="O520" s="4">
        <v>43.311999999999998</v>
      </c>
      <c r="P520" s="4">
        <v>22.975999999999999</v>
      </c>
      <c r="Q520" s="4">
        <v>12.906000000000001</v>
      </c>
      <c r="R520" s="4">
        <v>38.354999999999997</v>
      </c>
      <c r="S520" s="4">
        <v>3.9790000000000001</v>
      </c>
      <c r="T520" s="4">
        <f t="shared" si="397"/>
        <v>6.4173301032578136</v>
      </c>
      <c r="U520" s="4">
        <f t="shared" si="398"/>
        <v>4.0954957770083569</v>
      </c>
      <c r="V520" s="4">
        <f t="shared" si="399"/>
        <v>1.1545881810446939</v>
      </c>
      <c r="W520" s="4">
        <f t="shared" si="400"/>
        <v>6.487797464352389</v>
      </c>
      <c r="X520" s="4">
        <f t="shared" si="401"/>
        <v>4.108215264151073</v>
      </c>
      <c r="Y520" s="4">
        <f t="shared" si="402"/>
        <v>1.1821347292323841</v>
      </c>
      <c r="Z520" s="4">
        <f t="shared" si="403"/>
        <v>4.0385019417255101</v>
      </c>
      <c r="AA520" s="4">
        <f t="shared" si="404"/>
        <v>3.6771119485420773</v>
      </c>
      <c r="AB520" s="4">
        <f t="shared" si="405"/>
        <v>0.20840154942629399</v>
      </c>
      <c r="AD520" s="4">
        <f t="shared" si="406"/>
        <v>6.9598937655892641</v>
      </c>
      <c r="AE520" s="4">
        <f t="shared" si="407"/>
        <v>37.412444463369724</v>
      </c>
      <c r="AF520" s="4">
        <f t="shared" si="393"/>
        <v>10.354913036469126</v>
      </c>
      <c r="AG520" s="4">
        <f t="shared" si="394"/>
        <v>82.162921541982683</v>
      </c>
    </row>
    <row r="521" spans="1:33" x14ac:dyDescent="0.3">
      <c r="A521">
        <v>9</v>
      </c>
      <c r="B521" t="s">
        <v>12</v>
      </c>
      <c r="C521">
        <v>16.899999999999999</v>
      </c>
      <c r="D521">
        <v>16.91</v>
      </c>
      <c r="E521">
        <v>11.8</v>
      </c>
      <c r="F521">
        <f t="shared" si="395"/>
        <v>5.1099999999999994</v>
      </c>
      <c r="G521">
        <v>7110</v>
      </c>
      <c r="H521">
        <v>5.14</v>
      </c>
      <c r="I521">
        <v>5.04</v>
      </c>
      <c r="J521" s="4">
        <f t="shared" si="396"/>
        <v>5.09</v>
      </c>
      <c r="K521" s="4">
        <v>20.445</v>
      </c>
      <c r="L521" s="4">
        <v>43.164999999999999</v>
      </c>
      <c r="M521" s="4">
        <v>22.428999999999998</v>
      </c>
      <c r="N521" s="4">
        <v>20.667999999999999</v>
      </c>
      <c r="O521" s="4">
        <v>43.311999999999998</v>
      </c>
      <c r="P521" s="4">
        <v>22.975999999999999</v>
      </c>
      <c r="Q521" s="4">
        <v>12.988</v>
      </c>
      <c r="R521" s="4">
        <v>39.139000000000003</v>
      </c>
      <c r="S521" s="4">
        <v>3.5139999999999998</v>
      </c>
      <c r="T521" s="4">
        <f t="shared" si="397"/>
        <v>6.4173301032578136</v>
      </c>
      <c r="U521" s="4">
        <f t="shared" si="398"/>
        <v>4.0954957770083569</v>
      </c>
      <c r="V521" s="4">
        <f t="shared" si="399"/>
        <v>1.1545881810446939</v>
      </c>
      <c r="W521" s="4">
        <f t="shared" si="400"/>
        <v>6.487797464352389</v>
      </c>
      <c r="X521" s="4">
        <f t="shared" si="401"/>
        <v>4.108215264151073</v>
      </c>
      <c r="Y521" s="4">
        <f t="shared" si="402"/>
        <v>1.1821347292323841</v>
      </c>
      <c r="Z521" s="4">
        <f t="shared" si="403"/>
        <v>4.0643335698911374</v>
      </c>
      <c r="AA521" s="4">
        <f t="shared" si="404"/>
        <v>3.7456064828117257</v>
      </c>
      <c r="AB521" s="4">
        <f t="shared" si="405"/>
        <v>0.18412652869346399</v>
      </c>
      <c r="AD521" s="4">
        <f t="shared" si="406"/>
        <v>6.9617621725463916</v>
      </c>
      <c r="AE521" s="4">
        <f t="shared" si="407"/>
        <v>37.0121132302177</v>
      </c>
      <c r="AF521" s="4">
        <f t="shared" si="393"/>
        <v>8.6850703536637592</v>
      </c>
      <c r="AG521" s="4">
        <f t="shared" si="394"/>
        <v>84.240619383354172</v>
      </c>
    </row>
    <row r="522" spans="1:33" x14ac:dyDescent="0.3">
      <c r="A522">
        <v>9</v>
      </c>
      <c r="B522" t="s">
        <v>13</v>
      </c>
      <c r="C522">
        <v>17.2</v>
      </c>
      <c r="D522">
        <v>16.55</v>
      </c>
      <c r="E522">
        <v>11.79</v>
      </c>
      <c r="F522">
        <f t="shared" si="395"/>
        <v>4.7600000000000016</v>
      </c>
      <c r="G522">
        <v>7110</v>
      </c>
      <c r="H522">
        <v>5.14</v>
      </c>
      <c r="I522">
        <v>5.04</v>
      </c>
      <c r="J522" s="4">
        <f t="shared" si="396"/>
        <v>5.09</v>
      </c>
      <c r="K522" s="4">
        <v>20.445</v>
      </c>
      <c r="L522" s="4">
        <v>43.164999999999999</v>
      </c>
      <c r="M522" s="4">
        <v>22.428999999999998</v>
      </c>
      <c r="N522" s="4">
        <v>20.667999999999999</v>
      </c>
      <c r="O522" s="4">
        <v>43.311999999999998</v>
      </c>
      <c r="P522" s="4">
        <v>22.975999999999999</v>
      </c>
      <c r="Q522" s="4">
        <v>13.414</v>
      </c>
      <c r="R522" s="4">
        <v>39.655999999999999</v>
      </c>
      <c r="S522" s="4">
        <v>4.0919999999999996</v>
      </c>
      <c r="T522" s="4">
        <f t="shared" si="397"/>
        <v>6.4173301032578136</v>
      </c>
      <c r="U522" s="4">
        <f t="shared" si="398"/>
        <v>4.0954957770083569</v>
      </c>
      <c r="V522" s="4">
        <f t="shared" si="399"/>
        <v>1.1545881810446939</v>
      </c>
      <c r="W522" s="4">
        <f t="shared" si="400"/>
        <v>6.487797464352389</v>
      </c>
      <c r="X522" s="4">
        <f t="shared" si="401"/>
        <v>4.108215264151073</v>
      </c>
      <c r="Y522" s="4">
        <f t="shared" si="402"/>
        <v>1.1821347292323841</v>
      </c>
      <c r="Z522" s="4">
        <f t="shared" si="403"/>
        <v>4.1985494610054808</v>
      </c>
      <c r="AA522" s="4">
        <f t="shared" si="404"/>
        <v>3.7907083393116277</v>
      </c>
      <c r="AB522" s="4">
        <f t="shared" si="405"/>
        <v>0.21429746191497598</v>
      </c>
      <c r="AD522" s="4">
        <f t="shared" si="406"/>
        <v>6.3718199177208632</v>
      </c>
      <c r="AE522" s="4">
        <f t="shared" si="407"/>
        <v>34.932073487701651</v>
      </c>
      <c r="AF522" s="4">
        <f t="shared" si="393"/>
        <v>7.5855226910603868</v>
      </c>
      <c r="AG522" s="4">
        <f t="shared" si="394"/>
        <v>81.65829067944</v>
      </c>
    </row>
    <row r="523" spans="1:33" x14ac:dyDescent="0.3">
      <c r="A523">
        <v>9</v>
      </c>
      <c r="B523" t="s">
        <v>14</v>
      </c>
      <c r="C523">
        <v>17.2</v>
      </c>
      <c r="D523">
        <v>16.78</v>
      </c>
      <c r="E523">
        <v>11.72</v>
      </c>
      <c r="F523">
        <f t="shared" si="395"/>
        <v>5.0600000000000005</v>
      </c>
      <c r="G523">
        <v>7110</v>
      </c>
      <c r="H523">
        <v>5.14</v>
      </c>
      <c r="I523">
        <v>5.04</v>
      </c>
      <c r="J523" s="4">
        <f t="shared" si="396"/>
        <v>5.09</v>
      </c>
      <c r="K523" s="4">
        <v>20.445</v>
      </c>
      <c r="L523" s="4">
        <v>43.164999999999999</v>
      </c>
      <c r="M523" s="4">
        <v>22.428999999999998</v>
      </c>
      <c r="N523" s="4">
        <v>20.667999999999999</v>
      </c>
      <c r="O523" s="4">
        <v>43.311999999999998</v>
      </c>
      <c r="P523" s="4">
        <v>22.975999999999999</v>
      </c>
      <c r="Q523" s="4">
        <v>13.199</v>
      </c>
      <c r="R523" s="4">
        <v>38.984999999999999</v>
      </c>
      <c r="S523" s="4">
        <v>4.1669999999999998</v>
      </c>
      <c r="T523" s="4">
        <f t="shared" si="397"/>
        <v>6.4173301032578136</v>
      </c>
      <c r="U523" s="4">
        <f t="shared" si="398"/>
        <v>4.0954957770083569</v>
      </c>
      <c r="V523" s="4">
        <f t="shared" si="399"/>
        <v>1.1545881810446939</v>
      </c>
      <c r="W523" s="4">
        <f t="shared" si="400"/>
        <v>6.487797464352389</v>
      </c>
      <c r="X523" s="4">
        <f t="shared" si="401"/>
        <v>4.108215264151073</v>
      </c>
      <c r="Y523" s="4">
        <f t="shared" si="402"/>
        <v>1.1821347292323841</v>
      </c>
      <c r="Z523" s="4">
        <f t="shared" si="403"/>
        <v>4.1308077665075444</v>
      </c>
      <c r="AA523" s="4">
        <f t="shared" si="404"/>
        <v>3.7321617925114081</v>
      </c>
      <c r="AB523" s="4">
        <f t="shared" si="405"/>
        <v>0.21820999197792598</v>
      </c>
      <c r="AD523" s="4">
        <f t="shared" si="406"/>
        <v>6.7734052066528498</v>
      </c>
      <c r="AE523" s="4">
        <f t="shared" si="407"/>
        <v>35.981915019961399</v>
      </c>
      <c r="AF523" s="4">
        <f t="shared" si="393"/>
        <v>9.0128412913007221</v>
      </c>
      <c r="AG523" s="4">
        <f t="shared" si="394"/>
        <v>81.323417422046703</v>
      </c>
    </row>
    <row r="524" spans="1:33" x14ac:dyDescent="0.3">
      <c r="A524">
        <v>10</v>
      </c>
      <c r="B524" t="s">
        <v>11</v>
      </c>
      <c r="C524">
        <v>16.7</v>
      </c>
      <c r="D524">
        <v>16.75</v>
      </c>
      <c r="E524">
        <v>11.72</v>
      </c>
      <c r="F524">
        <f>D524-E524</f>
        <v>5.0299999999999994</v>
      </c>
      <c r="G524">
        <v>7110</v>
      </c>
      <c r="H524">
        <v>5.14</v>
      </c>
      <c r="I524">
        <v>5.04</v>
      </c>
      <c r="J524" s="4">
        <f t="shared" si="396"/>
        <v>5.09</v>
      </c>
      <c r="K524" s="4">
        <v>20.445</v>
      </c>
      <c r="L524" s="4">
        <v>43.164999999999999</v>
      </c>
      <c r="M524" s="4">
        <v>22.428999999999998</v>
      </c>
      <c r="N524" s="4">
        <v>20.667999999999999</v>
      </c>
      <c r="O524" s="4">
        <v>43.311999999999998</v>
      </c>
      <c r="P524" s="4">
        <v>22.975999999999999</v>
      </c>
      <c r="Q524" s="4">
        <v>13.266999999999999</v>
      </c>
      <c r="R524" s="4">
        <v>38.109000000000002</v>
      </c>
      <c r="S524" s="4">
        <v>4.7679999999999998</v>
      </c>
      <c r="T524" s="4">
        <f t="shared" si="397"/>
        <v>6.4173301032578136</v>
      </c>
      <c r="U524" s="4">
        <f t="shared" si="398"/>
        <v>4.0954957770083569</v>
      </c>
      <c r="V524" s="4">
        <f t="shared" si="399"/>
        <v>1.1545881810446939</v>
      </c>
      <c r="W524" s="4">
        <f t="shared" si="400"/>
        <v>6.487797464352389</v>
      </c>
      <c r="X524" s="4">
        <f t="shared" si="401"/>
        <v>4.108215264151073</v>
      </c>
      <c r="Y524" s="4">
        <f t="shared" si="402"/>
        <v>1.1821347292323841</v>
      </c>
      <c r="Z524" s="4">
        <f t="shared" si="403"/>
        <v>4.1522322529270594</v>
      </c>
      <c r="AA524" s="4">
        <f t="shared" si="404"/>
        <v>3.6555947802189404</v>
      </c>
      <c r="AB524" s="4">
        <f t="shared" si="405"/>
        <v>0.24954262772121596</v>
      </c>
      <c r="AD524" s="4">
        <f t="shared" si="406"/>
        <v>6.9348408896686209</v>
      </c>
      <c r="AE524" s="4">
        <f t="shared" si="407"/>
        <v>35.649884417283943</v>
      </c>
      <c r="AF524" s="4">
        <f t="shared" si="393"/>
        <v>10.879484616701095</v>
      </c>
      <c r="AG524" s="4">
        <f t="shared" si="394"/>
        <v>78.641658655914298</v>
      </c>
    </row>
    <row r="525" spans="1:33" x14ac:dyDescent="0.3">
      <c r="A525">
        <v>10</v>
      </c>
      <c r="B525" t="s">
        <v>12</v>
      </c>
      <c r="C525">
        <v>17.2</v>
      </c>
      <c r="D525">
        <v>16.36</v>
      </c>
      <c r="E525">
        <v>11.72</v>
      </c>
      <c r="F525">
        <f>D525-E525</f>
        <v>4.6399999999999988</v>
      </c>
      <c r="G525">
        <v>7110</v>
      </c>
      <c r="H525">
        <v>5.14</v>
      </c>
      <c r="I525">
        <v>5.04</v>
      </c>
      <c r="J525" s="4">
        <f t="shared" si="396"/>
        <v>5.09</v>
      </c>
      <c r="K525" s="4">
        <v>20.445</v>
      </c>
      <c r="L525" s="4">
        <v>43.164999999999999</v>
      </c>
      <c r="M525" s="4">
        <v>22.428999999999998</v>
      </c>
      <c r="N525" s="4">
        <v>20.667999999999999</v>
      </c>
      <c r="O525" s="4">
        <v>43.311999999999998</v>
      </c>
      <c r="P525" s="4">
        <v>22.975999999999999</v>
      </c>
      <c r="Q525" s="4">
        <v>13.365</v>
      </c>
      <c r="R525" s="4">
        <v>38.771000000000001</v>
      </c>
      <c r="S525" s="4">
        <v>4.835</v>
      </c>
      <c r="T525" s="4">
        <f t="shared" si="397"/>
        <v>6.4173301032578136</v>
      </c>
      <c r="U525" s="4">
        <f t="shared" si="398"/>
        <v>4.0954957770083569</v>
      </c>
      <c r="V525" s="4">
        <f t="shared" si="399"/>
        <v>1.1545881810446939</v>
      </c>
      <c r="W525" s="4">
        <f t="shared" si="400"/>
        <v>6.487797464352389</v>
      </c>
      <c r="X525" s="4">
        <f t="shared" si="401"/>
        <v>4.108215264151073</v>
      </c>
      <c r="Y525" s="4">
        <f t="shared" si="402"/>
        <v>1.1821347292323841</v>
      </c>
      <c r="Z525" s="4">
        <f t="shared" si="403"/>
        <v>4.1831100119306495</v>
      </c>
      <c r="AA525" s="4">
        <f t="shared" si="404"/>
        <v>3.7134711545633139</v>
      </c>
      <c r="AB525" s="4">
        <f t="shared" si="405"/>
        <v>0.25303343896815</v>
      </c>
      <c r="AD525" s="4">
        <f t="shared" si="406"/>
        <v>6.2111858021480657</v>
      </c>
      <c r="AE525" s="4">
        <f t="shared" si="407"/>
        <v>35.171349682283129</v>
      </c>
      <c r="AF525" s="4">
        <f t="shared" si="393"/>
        <v>9.4685042919676157</v>
      </c>
      <c r="AG525" s="4">
        <f t="shared" si="394"/>
        <v>78.342880291429466</v>
      </c>
    </row>
    <row r="526" spans="1:33" x14ac:dyDescent="0.3">
      <c r="A526">
        <v>10</v>
      </c>
      <c r="B526" t="s">
        <v>13</v>
      </c>
      <c r="C526">
        <v>16.899999999999999</v>
      </c>
      <c r="D526">
        <v>16.170000000000002</v>
      </c>
      <c r="E526">
        <v>11.8</v>
      </c>
      <c r="F526">
        <f t="shared" ref="F526:F527" si="408">D526-E526</f>
        <v>4.370000000000001</v>
      </c>
      <c r="G526">
        <v>7110</v>
      </c>
      <c r="H526">
        <v>5.14</v>
      </c>
      <c r="I526">
        <v>5.04</v>
      </c>
      <c r="J526" s="4">
        <f t="shared" si="396"/>
        <v>5.09</v>
      </c>
      <c r="K526" s="4">
        <v>20.445</v>
      </c>
      <c r="L526" s="4">
        <v>43.164999999999999</v>
      </c>
      <c r="M526" s="4">
        <v>22.428999999999998</v>
      </c>
      <c r="N526" s="4">
        <v>20.667999999999999</v>
      </c>
      <c r="O526" s="4">
        <v>43.311999999999998</v>
      </c>
      <c r="P526" s="4">
        <v>22.975999999999999</v>
      </c>
      <c r="Q526" s="4">
        <v>13.791</v>
      </c>
      <c r="R526" s="4">
        <v>38.601999999999997</v>
      </c>
      <c r="S526" s="4">
        <v>5.88</v>
      </c>
      <c r="T526" s="4">
        <f>0.3076*K526^1.0067</f>
        <v>6.4173301032578136</v>
      </c>
      <c r="U526" s="4">
        <f t="shared" si="398"/>
        <v>4.0954957770083569</v>
      </c>
      <c r="V526" s="4">
        <f t="shared" si="399"/>
        <v>1.1545881810446939</v>
      </c>
      <c r="W526" s="4">
        <f>0.3076*N526^1.0067</f>
        <v>6.487797464352389</v>
      </c>
      <c r="X526" s="4">
        <f t="shared" si="401"/>
        <v>4.108215264151073</v>
      </c>
      <c r="Y526" s="4">
        <f t="shared" si="402"/>
        <v>1.1821347292323841</v>
      </c>
      <c r="Z526" s="4">
        <f>0.3076*Q526^1.0067</f>
        <v>4.3173512287651219</v>
      </c>
      <c r="AA526" s="4">
        <f t="shared" si="404"/>
        <v>3.6987043836934688</v>
      </c>
      <c r="AB526" s="4">
        <f t="shared" si="405"/>
        <v>0.3074231222496</v>
      </c>
      <c r="AD526" s="4">
        <f>F526/1000/PI()/0.0007/C526*100/G526*60*60</f>
        <v>5.9536009185964271</v>
      </c>
      <c r="AE526" s="4">
        <f t="shared" ref="AE526:AG527" si="409">(1-2*Z526/(T526+W526))*100</f>
        <v>33.090917448952929</v>
      </c>
      <c r="AF526" s="4">
        <f t="shared" si="409"/>
        <v>9.8285065103723817</v>
      </c>
      <c r="AG526" s="4">
        <f t="shared" si="409"/>
        <v>73.687669950294008</v>
      </c>
    </row>
    <row r="527" spans="1:33" x14ac:dyDescent="0.3">
      <c r="A527">
        <v>10</v>
      </c>
      <c r="B527" t="s">
        <v>14</v>
      </c>
      <c r="C527">
        <v>17.100000000000001</v>
      </c>
      <c r="D527">
        <v>16.149999999999999</v>
      </c>
      <c r="E527">
        <v>11.7</v>
      </c>
      <c r="F527">
        <f t="shared" si="408"/>
        <v>4.4499999999999993</v>
      </c>
      <c r="G527">
        <v>7110</v>
      </c>
      <c r="H527">
        <v>5.14</v>
      </c>
      <c r="I527">
        <v>5.04</v>
      </c>
      <c r="J527" s="4">
        <f t="shared" si="396"/>
        <v>5.09</v>
      </c>
      <c r="K527" s="4">
        <v>20.445</v>
      </c>
      <c r="L527" s="4">
        <v>43.164999999999999</v>
      </c>
      <c r="M527" s="4">
        <v>22.428999999999998</v>
      </c>
      <c r="N527" s="4">
        <v>20.667999999999999</v>
      </c>
      <c r="O527" s="4">
        <v>43.311999999999998</v>
      </c>
      <c r="P527" s="4">
        <v>22.975999999999999</v>
      </c>
      <c r="Q527" s="4">
        <v>13.606999999999999</v>
      </c>
      <c r="R527" s="4">
        <v>38.531999999999996</v>
      </c>
      <c r="S527" s="4">
        <v>5.6749999999999998</v>
      </c>
      <c r="T527" s="4">
        <f>0.3076*K527^1.0067</f>
        <v>6.4173301032578136</v>
      </c>
      <c r="U527" s="4">
        <f t="shared" si="398"/>
        <v>4.0954957770083569</v>
      </c>
      <c r="V527" s="4">
        <f t="shared" si="399"/>
        <v>1.1545881810446939</v>
      </c>
      <c r="W527" s="4">
        <f>0.3076*N527^1.0067</f>
        <v>6.487797464352389</v>
      </c>
      <c r="X527" s="4">
        <f t="shared" si="401"/>
        <v>4.108215264151073</v>
      </c>
      <c r="Y527" s="4">
        <f t="shared" si="402"/>
        <v>1.1821347292323841</v>
      </c>
      <c r="Z527" s="4">
        <f>0.3076*Q527^1.0067</f>
        <v>4.2593656473125989</v>
      </c>
      <c r="AA527" s="4">
        <f t="shared" si="404"/>
        <v>3.6925863066006519</v>
      </c>
      <c r="AB527" s="4">
        <f t="shared" si="405"/>
        <v>0.29676175605374999</v>
      </c>
      <c r="AD527" s="4">
        <f>F527/1000/PI()/0.0007/C527*100/G527*60*60</f>
        <v>5.9916838235583407</v>
      </c>
      <c r="AE527" s="4">
        <f t="shared" si="409"/>
        <v>33.989561513472786</v>
      </c>
      <c r="AF527" s="4">
        <f t="shared" si="409"/>
        <v>9.9776604009012217</v>
      </c>
      <c r="AG527" s="4">
        <f t="shared" si="409"/>
        <v>74.600175763367574</v>
      </c>
    </row>
    <row r="529" spans="1:33" x14ac:dyDescent="0.3">
      <c r="B529" s="7" t="s">
        <v>55</v>
      </c>
      <c r="C529" s="7"/>
      <c r="D529" s="7"/>
      <c r="E529" s="7" t="s">
        <v>44</v>
      </c>
      <c r="F529" s="7"/>
      <c r="G529" s="7"/>
    </row>
    <row r="530" spans="1:33" x14ac:dyDescent="0.3">
      <c r="A530" t="s">
        <v>1</v>
      </c>
      <c r="B530" t="s">
        <v>46</v>
      </c>
      <c r="C530" t="s">
        <v>48</v>
      </c>
      <c r="D530" t="s">
        <v>57</v>
      </c>
      <c r="E530" t="s">
        <v>46</v>
      </c>
      <c r="F530" t="s">
        <v>48</v>
      </c>
      <c r="G530" t="s">
        <v>57</v>
      </c>
    </row>
    <row r="531" spans="1:33" x14ac:dyDescent="0.3">
      <c r="A531">
        <v>7</v>
      </c>
      <c r="B531" s="4">
        <f>AVERAGE(AE512:AE515)</f>
        <v>40.134948359199129</v>
      </c>
      <c r="C531" s="4">
        <f>AVERAGE(AF512:AF515)</f>
        <v>11.874686893721236</v>
      </c>
      <c r="D531" s="4">
        <f>AVERAGE(AG512:AG515)</f>
        <v>87.545371040521019</v>
      </c>
      <c r="E531" s="4">
        <f>_xlfn.CONFIDENCE.T(0.05,_xlfn.STDEV.S(AE512:AE515),4)</f>
        <v>1.1816856123147201</v>
      </c>
      <c r="F531" s="4">
        <f>_xlfn.CONFIDENCE.T(0.05,_xlfn.STDEV.S(AF512:AF515),4)</f>
        <v>0.96118955628301628</v>
      </c>
      <c r="G531" s="4">
        <f>_xlfn.CONFIDENCE.T(0.05,_xlfn.STDEV.S(AG512:AG515),4)</f>
        <v>1.7510803621614479</v>
      </c>
    </row>
    <row r="532" spans="1:33" x14ac:dyDescent="0.3">
      <c r="A532">
        <v>8</v>
      </c>
      <c r="B532" s="4">
        <f>AVERAGE(AE516:AE519)</f>
        <v>38.24070994312806</v>
      </c>
      <c r="C532" s="4">
        <f>AVERAGE(AF516:AF519)</f>
        <v>11.207025034057528</v>
      </c>
      <c r="D532" s="4">
        <f>AVERAGE(AG516:AG519)</f>
        <v>83.740028371075155</v>
      </c>
      <c r="E532" s="4">
        <f>_xlfn.CONFIDENCE.T(0.05,_xlfn.STDEV.S(AE516:AE519),3)</f>
        <v>1.1673298490212067</v>
      </c>
      <c r="F532" s="4">
        <f t="shared" ref="F532:G532" si="410">_xlfn.CONFIDENCE.T(0.05,_xlfn.STDEV.S(AF516:AF519),3)</f>
        <v>2.6812829661800586</v>
      </c>
      <c r="G532" s="4">
        <f t="shared" si="410"/>
        <v>0.61120980635157962</v>
      </c>
    </row>
    <row r="533" spans="1:33" x14ac:dyDescent="0.3">
      <c r="A533">
        <v>9</v>
      </c>
      <c r="B533" s="4">
        <f>AVERAGE(AE520:AE523)</f>
        <v>36.334636550312617</v>
      </c>
      <c r="C533" s="4">
        <f>AVERAGE(AF520:AF523)</f>
        <v>8.909586843123499</v>
      </c>
      <c r="D533" s="4">
        <f>AVERAGE(AG520:AG523)</f>
        <v>82.346312256705886</v>
      </c>
      <c r="E533" s="4">
        <f>_xlfn.CONFIDENCE.T(0.05,_xlfn.STDEV.S(AE520:AE523),4)</f>
        <v>1.7700620663300288</v>
      </c>
      <c r="F533" s="4">
        <f>_xlfn.CONFIDENCE.T(0.05,_xlfn.STDEV.S(AF520:AF523),4)</f>
        <v>1.8150137045816721</v>
      </c>
      <c r="G533" s="4">
        <f>_xlfn.CONFIDENCE.T(0.05,_xlfn.STDEV.S(AG520:AG523),4)</f>
        <v>2.0831696448472252</v>
      </c>
    </row>
    <row r="534" spans="1:33" x14ac:dyDescent="0.3">
      <c r="A534">
        <v>10</v>
      </c>
      <c r="B534" s="4">
        <f>AVERAGE(AE524:AE527)</f>
        <v>34.475428265498195</v>
      </c>
      <c r="C534" s="4">
        <f>AVERAGE(AF524:AF527)</f>
        <v>10.038538954985579</v>
      </c>
      <c r="D534" s="4">
        <f>AVERAGE(AG524:AG527)</f>
        <v>76.318096165251333</v>
      </c>
      <c r="E534" s="4">
        <f>_xlfn.CONFIDENCE.T(0.05,_xlfn.STDEV.S(AE524:AE527),4)</f>
        <v>1.8411926993749195</v>
      </c>
      <c r="F534" s="4">
        <f>_xlfn.CONFIDENCE.T(0.05,_xlfn.STDEV.S(AF524:AF527),4)</f>
        <v>0.95471132650901258</v>
      </c>
      <c r="G534" s="4">
        <f>_xlfn.CONFIDENCE.T(0.05,_xlfn.STDEV.S(AG524:AG527),4)</f>
        <v>4.0431981461098498</v>
      </c>
    </row>
    <row r="536" spans="1:33" x14ac:dyDescent="0.3">
      <c r="A536" s="2" t="s">
        <v>58</v>
      </c>
    </row>
    <row r="538" spans="1:33" x14ac:dyDescent="0.3">
      <c r="K538" s="7" t="s">
        <v>49</v>
      </c>
      <c r="L538" s="7"/>
      <c r="M538" s="7"/>
      <c r="N538" s="7" t="s">
        <v>50</v>
      </c>
      <c r="O538" s="7"/>
      <c r="P538" s="7"/>
      <c r="Q538" s="7" t="s">
        <v>51</v>
      </c>
      <c r="R538" s="7"/>
      <c r="S538" s="7"/>
      <c r="T538" s="7" t="s">
        <v>52</v>
      </c>
      <c r="U538" s="7"/>
      <c r="V538" s="7"/>
      <c r="W538" s="7" t="s">
        <v>53</v>
      </c>
      <c r="X538" s="7"/>
      <c r="Y538" s="7"/>
      <c r="Z538" s="7" t="s">
        <v>54</v>
      </c>
      <c r="AA538" s="7"/>
      <c r="AB538" s="7"/>
      <c r="AE538" s="7" t="s">
        <v>34</v>
      </c>
      <c r="AF538" s="7"/>
      <c r="AG538" s="7"/>
    </row>
    <row r="539" spans="1:33" x14ac:dyDescent="0.3">
      <c r="A539" t="s">
        <v>1</v>
      </c>
      <c r="B539" t="s">
        <v>2</v>
      </c>
      <c r="C539" t="s">
        <v>3</v>
      </c>
      <c r="D539" t="s">
        <v>6</v>
      </c>
      <c r="E539" t="s">
        <v>5</v>
      </c>
      <c r="F539" t="s">
        <v>4</v>
      </c>
      <c r="G539" t="s">
        <v>7</v>
      </c>
      <c r="H539" t="s">
        <v>10</v>
      </c>
      <c r="I539" t="s">
        <v>9</v>
      </c>
      <c r="J539" t="s">
        <v>8</v>
      </c>
      <c r="K539" t="s">
        <v>46</v>
      </c>
      <c r="L539" t="s">
        <v>47</v>
      </c>
      <c r="M539" t="s">
        <v>57</v>
      </c>
      <c r="N539" t="s">
        <v>46</v>
      </c>
      <c r="O539" t="s">
        <v>47</v>
      </c>
      <c r="P539" t="s">
        <v>57</v>
      </c>
      <c r="Q539" t="s">
        <v>46</v>
      </c>
      <c r="R539" t="s">
        <v>47</v>
      </c>
      <c r="S539" t="s">
        <v>57</v>
      </c>
      <c r="T539" t="s">
        <v>46</v>
      </c>
      <c r="U539" t="s">
        <v>47</v>
      </c>
      <c r="V539" t="s">
        <v>57</v>
      </c>
      <c r="W539" t="s">
        <v>46</v>
      </c>
      <c r="X539" t="s">
        <v>47</v>
      </c>
      <c r="Y539" t="s">
        <v>57</v>
      </c>
      <c r="Z539" t="s">
        <v>46</v>
      </c>
      <c r="AA539" t="s">
        <v>47</v>
      </c>
      <c r="AB539" t="s">
        <v>57</v>
      </c>
      <c r="AD539" t="s">
        <v>23</v>
      </c>
      <c r="AE539" t="s">
        <v>46</v>
      </c>
      <c r="AF539" t="s">
        <v>47</v>
      </c>
      <c r="AG539" t="s">
        <v>57</v>
      </c>
    </row>
    <row r="540" spans="1:33" x14ac:dyDescent="0.3">
      <c r="A540">
        <v>7</v>
      </c>
      <c r="B540" t="s">
        <v>11</v>
      </c>
      <c r="C540">
        <v>17</v>
      </c>
      <c r="D540">
        <v>22.33</v>
      </c>
      <c r="E540">
        <v>11.85</v>
      </c>
      <c r="F540">
        <f>D540-E540</f>
        <v>10.479999999999999</v>
      </c>
      <c r="G540">
        <v>11400</v>
      </c>
      <c r="H540">
        <v>5.08</v>
      </c>
      <c r="I540">
        <v>4.95</v>
      </c>
      <c r="J540" s="4">
        <f>(H540+I540)/2</f>
        <v>5.0150000000000006</v>
      </c>
      <c r="K540" s="4">
        <v>27.992000000000001</v>
      </c>
      <c r="L540" s="4">
        <v>7.476</v>
      </c>
      <c r="M540" s="4">
        <v>112.908</v>
      </c>
      <c r="N540" s="4">
        <v>28.643999999999998</v>
      </c>
      <c r="O540" s="4">
        <v>7.7009999999999996</v>
      </c>
      <c r="P540" s="4">
        <v>115.887</v>
      </c>
      <c r="Q540">
        <v>6.3529999999999998</v>
      </c>
      <c r="R540">
        <v>1.0129999999999999</v>
      </c>
      <c r="S540">
        <v>18.247</v>
      </c>
      <c r="T540" s="4">
        <f>0.3076*K540^1.0067</f>
        <v>8.8047167250384586</v>
      </c>
      <c r="U540" s="4">
        <f>0.1428*L540^1.0375</f>
        <v>1.1512246990138981</v>
      </c>
      <c r="V540" s="4">
        <f>-0.000048666*M540^2+0.052569*M540</f>
        <v>5.3150559495629759</v>
      </c>
      <c r="W540" s="4">
        <f>0.3076*N540^1.0067</f>
        <v>9.0111894791907829</v>
      </c>
      <c r="X540" s="4">
        <f>0.1428*O540^1.0375</f>
        <v>1.1871916898610317</v>
      </c>
      <c r="Y540" s="4">
        <f>-0.000048666*P540^2+0.052569*P540</f>
        <v>5.4384892134398459</v>
      </c>
      <c r="Z540" s="4">
        <f>0.3076*Q540^1.0067</f>
        <v>1.9785414123055309</v>
      </c>
      <c r="AA540" s="4">
        <f>0.1428*R540^1.0375</f>
        <v>0.14472648252048456</v>
      </c>
      <c r="AB540" s="4">
        <f>-0.000048666*S540^2+0.052569*S540</f>
        <v>0.94302305186400603</v>
      </c>
      <c r="AD540" s="4">
        <f>F540/1000/PI()/0.0007/C540*100/G540*60*60</f>
        <v>8.8524217794059048</v>
      </c>
      <c r="AE540" s="4">
        <f>(1-2*Z540/(T540+W540))*100</f>
        <v>77.789045478519043</v>
      </c>
      <c r="AF540" s="4">
        <f t="shared" ref="AF540:AF555" si="411">(1-2*AA540/(U540+X540))*100</f>
        <v>87.621838162867476</v>
      </c>
      <c r="AG540" s="4">
        <f t="shared" ref="AG540:AG555" si="412">(1-2*AB540/(V540+Y540))*100</f>
        <v>82.461169082946853</v>
      </c>
    </row>
    <row r="541" spans="1:33" x14ac:dyDescent="0.3">
      <c r="A541">
        <v>7</v>
      </c>
      <c r="B541" t="s">
        <v>12</v>
      </c>
      <c r="C541">
        <v>17.2</v>
      </c>
      <c r="J541" s="4"/>
      <c r="K541" s="4"/>
      <c r="L541" s="4"/>
      <c r="M541" s="4"/>
      <c r="N541" s="4"/>
      <c r="O541" s="4"/>
      <c r="P541" s="4"/>
      <c r="T541" s="4"/>
      <c r="U541" s="4"/>
      <c r="V541" s="4"/>
      <c r="W541" s="4"/>
      <c r="X541" s="4"/>
      <c r="Y541" s="4"/>
      <c r="Z541" s="4"/>
      <c r="AA541" s="4"/>
      <c r="AB541" s="4"/>
      <c r="AD541" s="4"/>
      <c r="AE541" s="4"/>
      <c r="AF541" s="4"/>
      <c r="AG541" s="4"/>
    </row>
    <row r="542" spans="1:33" x14ac:dyDescent="0.3">
      <c r="A542">
        <v>7</v>
      </c>
      <c r="B542" t="s">
        <v>13</v>
      </c>
      <c r="C542">
        <v>17.3</v>
      </c>
      <c r="D542">
        <v>22.48</v>
      </c>
      <c r="E542">
        <v>11.76</v>
      </c>
      <c r="F542">
        <f t="shared" ref="F542:F551" si="413">D542-E542</f>
        <v>10.72</v>
      </c>
      <c r="G542">
        <v>11400</v>
      </c>
      <c r="H542">
        <v>5.08</v>
      </c>
      <c r="I542">
        <v>4.95</v>
      </c>
      <c r="J542" s="4">
        <f t="shared" ref="J542:J555" si="414">(H542+I542)/2</f>
        <v>5.0150000000000006</v>
      </c>
      <c r="K542" s="4">
        <v>27.992000000000001</v>
      </c>
      <c r="L542" s="4">
        <v>7.476</v>
      </c>
      <c r="M542" s="4">
        <v>112.908</v>
      </c>
      <c r="N542" s="4">
        <v>28.643999999999998</v>
      </c>
      <c r="O542" s="4">
        <v>7.7009999999999996</v>
      </c>
      <c r="P542" s="4">
        <v>115.887</v>
      </c>
      <c r="Q542">
        <v>6.7439999999999998</v>
      </c>
      <c r="R542">
        <v>0.92900000000000005</v>
      </c>
      <c r="S542">
        <v>19.576000000000001</v>
      </c>
      <c r="T542" s="4">
        <f t="shared" ref="T542:T555" si="415">0.3076*K542^1.0067</f>
        <v>8.8047167250384586</v>
      </c>
      <c r="U542" s="4">
        <f t="shared" ref="U542:U555" si="416">0.1428*L542^1.0375</f>
        <v>1.1512246990138981</v>
      </c>
      <c r="V542" s="4">
        <f t="shared" ref="V542:V555" si="417">-0.000048666*M542^2+0.052569*M542</f>
        <v>5.3150559495629759</v>
      </c>
      <c r="W542" s="4">
        <f t="shared" ref="W542:W555" si="418">0.3076*N542^1.0067</f>
        <v>9.0111894791907829</v>
      </c>
      <c r="X542" s="4">
        <f t="shared" ref="X542:X555" si="419">0.1428*O542^1.0375</f>
        <v>1.1871916898610317</v>
      </c>
      <c r="Y542" s="4">
        <f t="shared" ref="Y542:Y555" si="420">-0.000048666*P542^2+0.052569*P542</f>
        <v>5.4384892134398459</v>
      </c>
      <c r="Z542" s="4">
        <f t="shared" ref="Z542:Z555" si="421">0.3076*Q542^1.0067</f>
        <v>2.1011528198275333</v>
      </c>
      <c r="AA542" s="4">
        <f t="shared" ref="AA542:AA555" si="422">0.1428*R542^1.0375</f>
        <v>0.13229532901398219</v>
      </c>
      <c r="AB542" s="4">
        <f t="shared" ref="AB542:AB555" si="423">-0.000048666*S542^2+0.052569*S542</f>
        <v>1.0104409703811839</v>
      </c>
      <c r="AD542" s="4">
        <f t="shared" ref="AD542:AD555" si="424">F542/1000/PI()/0.0007/C542*100/G542*60*60</f>
        <v>8.8981232905999477</v>
      </c>
      <c r="AE542" s="4">
        <f t="shared" ref="AE542:AE555" si="425">(1-2*Z542/(T542+W542))*100</f>
        <v>76.412619198357149</v>
      </c>
      <c r="AF542" s="4">
        <f t="shared" si="411"/>
        <v>88.685049451125963</v>
      </c>
      <c r="AG542" s="4">
        <f t="shared" si="412"/>
        <v>81.207295732433082</v>
      </c>
    </row>
    <row r="543" spans="1:33" x14ac:dyDescent="0.3">
      <c r="A543">
        <v>7</v>
      </c>
      <c r="B543" t="s">
        <v>14</v>
      </c>
      <c r="C543">
        <v>17.600000000000001</v>
      </c>
      <c r="D543">
        <v>22.33</v>
      </c>
      <c r="E543">
        <v>11.75</v>
      </c>
      <c r="F543">
        <f t="shared" si="413"/>
        <v>10.579999999999998</v>
      </c>
      <c r="G543">
        <v>11400</v>
      </c>
      <c r="H543">
        <v>5.08</v>
      </c>
      <c r="I543">
        <v>4.95</v>
      </c>
      <c r="J543" s="4">
        <f t="shared" si="414"/>
        <v>5.0150000000000006</v>
      </c>
      <c r="K543" s="4">
        <v>27.992000000000001</v>
      </c>
      <c r="L543" s="4">
        <v>7.476</v>
      </c>
      <c r="M543" s="4">
        <v>112.908</v>
      </c>
      <c r="N543" s="4">
        <v>28.643999999999998</v>
      </c>
      <c r="O543" s="4">
        <v>7.7009999999999996</v>
      </c>
      <c r="P543" s="4">
        <v>115.887</v>
      </c>
      <c r="Q543">
        <v>6.6550000000000002</v>
      </c>
      <c r="R543">
        <v>0.82799999999999996</v>
      </c>
      <c r="S543">
        <v>19.265999999999998</v>
      </c>
      <c r="T543" s="4">
        <f t="shared" si="415"/>
        <v>8.8047167250384586</v>
      </c>
      <c r="U543" s="4">
        <f t="shared" si="416"/>
        <v>1.1512246990138981</v>
      </c>
      <c r="V543" s="4">
        <f t="shared" si="417"/>
        <v>5.3150559495629759</v>
      </c>
      <c r="W543" s="4">
        <f t="shared" si="418"/>
        <v>9.0111894791907829</v>
      </c>
      <c r="X543" s="4">
        <f t="shared" si="419"/>
        <v>1.1871916898610317</v>
      </c>
      <c r="Y543" s="4">
        <f t="shared" si="420"/>
        <v>5.4384892134398459</v>
      </c>
      <c r="Z543" s="4">
        <f t="shared" si="421"/>
        <v>2.0732395400128798</v>
      </c>
      <c r="AA543" s="4">
        <f t="shared" si="422"/>
        <v>0.11740448338524329</v>
      </c>
      <c r="AB543" s="4">
        <f t="shared" si="423"/>
        <v>0.99473056866050391</v>
      </c>
      <c r="AD543" s="4">
        <f t="shared" si="424"/>
        <v>8.6322246987982876</v>
      </c>
      <c r="AE543" s="4">
        <f t="shared" si="425"/>
        <v>76.725971541983967</v>
      </c>
      <c r="AF543" s="4">
        <f t="shared" si="411"/>
        <v>89.95863320631878</v>
      </c>
      <c r="AG543" s="4">
        <f t="shared" si="412"/>
        <v>81.499485916833493</v>
      </c>
    </row>
    <row r="544" spans="1:33" x14ac:dyDescent="0.3">
      <c r="A544">
        <v>8</v>
      </c>
      <c r="B544" t="s">
        <v>11</v>
      </c>
      <c r="C544">
        <v>17.3</v>
      </c>
      <c r="D544">
        <v>20.27</v>
      </c>
      <c r="E544">
        <v>11.65</v>
      </c>
      <c r="F544">
        <f t="shared" si="413"/>
        <v>8.6199999999999992</v>
      </c>
      <c r="G544">
        <v>11400</v>
      </c>
      <c r="H544">
        <v>5.08</v>
      </c>
      <c r="I544">
        <v>4.95</v>
      </c>
      <c r="J544" s="4">
        <f t="shared" si="414"/>
        <v>5.0150000000000006</v>
      </c>
      <c r="K544" s="4">
        <v>27.992000000000001</v>
      </c>
      <c r="L544" s="4">
        <v>7.476</v>
      </c>
      <c r="M544" s="4">
        <v>112.908</v>
      </c>
      <c r="N544" s="4">
        <v>28.643999999999998</v>
      </c>
      <c r="O544" s="4">
        <v>7.7009999999999996</v>
      </c>
      <c r="P544" s="4">
        <v>115.887</v>
      </c>
      <c r="Q544">
        <v>8.0920000000000005</v>
      </c>
      <c r="R544">
        <v>0.96599999999999997</v>
      </c>
      <c r="S544">
        <v>24.408000000000001</v>
      </c>
      <c r="T544" s="4">
        <f t="shared" si="415"/>
        <v>8.8047167250384586</v>
      </c>
      <c r="U544" s="4">
        <f t="shared" si="416"/>
        <v>1.1512246990138981</v>
      </c>
      <c r="V544" s="4">
        <f t="shared" si="417"/>
        <v>5.3150559495629759</v>
      </c>
      <c r="W544" s="4">
        <f t="shared" si="418"/>
        <v>9.0111894791907829</v>
      </c>
      <c r="X544" s="4">
        <f t="shared" si="419"/>
        <v>1.1871916898610317</v>
      </c>
      <c r="Y544" s="4">
        <f t="shared" si="420"/>
        <v>5.4384892134398459</v>
      </c>
      <c r="Z544" s="4">
        <f t="shared" si="421"/>
        <v>2.5242140491602854</v>
      </c>
      <c r="AA544" s="4">
        <f t="shared" si="422"/>
        <v>0.13776597688549339</v>
      </c>
      <c r="AB544" s="4">
        <f t="shared" si="423"/>
        <v>1.2541113599189759</v>
      </c>
      <c r="AD544" s="4">
        <f t="shared" si="424"/>
        <v>7.1550207803145067</v>
      </c>
      <c r="AE544" s="4">
        <f t="shared" si="425"/>
        <v>71.663366205182726</v>
      </c>
      <c r="AF544" s="4">
        <f t="shared" si="411"/>
        <v>88.217156059894364</v>
      </c>
      <c r="AG544" s="4">
        <f t="shared" si="412"/>
        <v>76.675387680823633</v>
      </c>
    </row>
    <row r="545" spans="1:33" x14ac:dyDescent="0.3">
      <c r="A545">
        <v>8</v>
      </c>
      <c r="B545" t="s">
        <v>12</v>
      </c>
      <c r="C545">
        <v>17.2</v>
      </c>
      <c r="D545">
        <v>20.83</v>
      </c>
      <c r="E545">
        <v>11.7</v>
      </c>
      <c r="F545">
        <f t="shared" si="413"/>
        <v>9.129999999999999</v>
      </c>
      <c r="G545">
        <v>11400</v>
      </c>
      <c r="H545">
        <v>5.08</v>
      </c>
      <c r="I545">
        <v>4.95</v>
      </c>
      <c r="J545" s="4">
        <f t="shared" si="414"/>
        <v>5.0150000000000006</v>
      </c>
      <c r="K545" s="4">
        <v>27.992000000000001</v>
      </c>
      <c r="L545" s="4">
        <v>7.476</v>
      </c>
      <c r="M545" s="4">
        <v>112.908</v>
      </c>
      <c r="N545" s="4">
        <v>28.643999999999998</v>
      </c>
      <c r="O545" s="4">
        <v>7.7009999999999996</v>
      </c>
      <c r="P545" s="4">
        <v>115.887</v>
      </c>
      <c r="Q545">
        <v>8.0500000000000007</v>
      </c>
      <c r="R545">
        <v>0.98799999999999999</v>
      </c>
      <c r="S545">
        <v>24.382000000000001</v>
      </c>
      <c r="T545" s="4">
        <f t="shared" si="415"/>
        <v>8.8047167250384586</v>
      </c>
      <c r="U545" s="4">
        <f t="shared" si="416"/>
        <v>1.1512246990138981</v>
      </c>
      <c r="V545" s="4">
        <f t="shared" si="417"/>
        <v>5.3150559495629759</v>
      </c>
      <c r="W545" s="4">
        <f t="shared" si="418"/>
        <v>9.0111894791907829</v>
      </c>
      <c r="X545" s="4">
        <f t="shared" si="419"/>
        <v>1.1871916898610317</v>
      </c>
      <c r="Y545" s="4">
        <f t="shared" si="420"/>
        <v>5.4384892134398459</v>
      </c>
      <c r="Z545" s="4">
        <f t="shared" si="421"/>
        <v>2.5110250421193587</v>
      </c>
      <c r="AA545" s="4">
        <f t="shared" si="422"/>
        <v>0.14102254156770339</v>
      </c>
      <c r="AB545" s="4">
        <f t="shared" si="423"/>
        <v>1.2528063006866159</v>
      </c>
      <c r="AD545" s="4">
        <f t="shared" si="424"/>
        <v>7.6224058249466928</v>
      </c>
      <c r="AE545" s="4">
        <f t="shared" si="425"/>
        <v>71.811424989167534</v>
      </c>
      <c r="AF545" s="4">
        <f t="shared" si="411"/>
        <v>87.938628702858793</v>
      </c>
      <c r="AG545" s="4">
        <f t="shared" si="412"/>
        <v>76.699659848049933</v>
      </c>
    </row>
    <row r="546" spans="1:33" x14ac:dyDescent="0.3">
      <c r="A546">
        <v>8</v>
      </c>
      <c r="B546" t="s">
        <v>13</v>
      </c>
      <c r="C546">
        <v>17.100000000000001</v>
      </c>
      <c r="J546" s="4"/>
      <c r="K546" s="4"/>
      <c r="L546" s="4"/>
      <c r="M546" s="4"/>
      <c r="N546" s="4"/>
      <c r="O546" s="4"/>
      <c r="P546" s="4"/>
      <c r="T546" s="4"/>
      <c r="U546" s="4"/>
      <c r="V546" s="4"/>
      <c r="W546" s="4"/>
      <c r="X546" s="4"/>
      <c r="Y546" s="4"/>
      <c r="Z546" s="4"/>
      <c r="AA546" s="4"/>
      <c r="AB546" s="4"/>
      <c r="AD546" s="4"/>
      <c r="AE546" s="4"/>
      <c r="AF546" s="4"/>
      <c r="AG546" s="4"/>
    </row>
    <row r="547" spans="1:33" x14ac:dyDescent="0.3">
      <c r="A547">
        <v>8</v>
      </c>
      <c r="B547" t="s">
        <v>14</v>
      </c>
      <c r="C547">
        <v>16.7</v>
      </c>
      <c r="D547">
        <v>19.72</v>
      </c>
      <c r="E547">
        <v>11.86</v>
      </c>
      <c r="F547">
        <f t="shared" si="413"/>
        <v>7.8599999999999994</v>
      </c>
      <c r="G547">
        <v>11400</v>
      </c>
      <c r="H547">
        <v>5.08</v>
      </c>
      <c r="I547">
        <v>4.95</v>
      </c>
      <c r="J547" s="4">
        <f t="shared" si="414"/>
        <v>5.0150000000000006</v>
      </c>
      <c r="K547" s="4">
        <v>27.992000000000001</v>
      </c>
      <c r="L547" s="4">
        <v>7.476</v>
      </c>
      <c r="M547" s="4">
        <v>112.908</v>
      </c>
      <c r="N547" s="4">
        <v>28.643999999999998</v>
      </c>
      <c r="O547" s="4">
        <v>7.7009999999999996</v>
      </c>
      <c r="P547" s="4">
        <v>115.887</v>
      </c>
      <c r="Q547">
        <v>8.4779999999999998</v>
      </c>
      <c r="R547">
        <v>1.03</v>
      </c>
      <c r="S547">
        <v>25.812999999999999</v>
      </c>
      <c r="T547" s="4">
        <f t="shared" si="415"/>
        <v>8.8047167250384586</v>
      </c>
      <c r="U547" s="4">
        <f t="shared" si="416"/>
        <v>1.1512246990138981</v>
      </c>
      <c r="V547" s="4">
        <f t="shared" si="417"/>
        <v>5.3150559495629759</v>
      </c>
      <c r="W547" s="4">
        <f t="shared" si="418"/>
        <v>9.0111894791907829</v>
      </c>
      <c r="X547" s="4">
        <f t="shared" si="419"/>
        <v>1.1871916898610317</v>
      </c>
      <c r="Y547" s="4">
        <f t="shared" si="420"/>
        <v>5.4384892134398459</v>
      </c>
      <c r="Z547" s="4">
        <f t="shared" si="421"/>
        <v>2.6454484869455941</v>
      </c>
      <c r="AA547" s="4">
        <f t="shared" si="422"/>
        <v>0.14724712640002491</v>
      </c>
      <c r="AB547" s="4">
        <f t="shared" si="423"/>
        <v>1.3245369073826458</v>
      </c>
      <c r="AD547" s="4">
        <f t="shared" si="424"/>
        <v>6.7585854902649896</v>
      </c>
      <c r="AE547" s="4">
        <f t="shared" si="425"/>
        <v>70.302397681936583</v>
      </c>
      <c r="AF547" s="4">
        <f t="shared" si="411"/>
        <v>87.406252616039083</v>
      </c>
      <c r="AG547" s="4">
        <f t="shared" si="412"/>
        <v>75.365576890127983</v>
      </c>
    </row>
    <row r="548" spans="1:33" x14ac:dyDescent="0.3">
      <c r="A548">
        <v>9</v>
      </c>
      <c r="B548" t="s">
        <v>11</v>
      </c>
      <c r="C548">
        <v>17.5</v>
      </c>
      <c r="D548">
        <v>19.29</v>
      </c>
      <c r="E548">
        <v>11.77</v>
      </c>
      <c r="F548">
        <f t="shared" si="413"/>
        <v>7.52</v>
      </c>
      <c r="G548">
        <v>11400</v>
      </c>
      <c r="H548">
        <v>5.08</v>
      </c>
      <c r="I548">
        <v>4.95</v>
      </c>
      <c r="J548" s="4">
        <f t="shared" si="414"/>
        <v>5.0150000000000006</v>
      </c>
      <c r="K548" s="4">
        <v>27.992000000000001</v>
      </c>
      <c r="L548" s="4">
        <v>7.476</v>
      </c>
      <c r="M548" s="4">
        <v>112.908</v>
      </c>
      <c r="N548" s="4">
        <v>28.643999999999998</v>
      </c>
      <c r="O548" s="4">
        <v>7.7009999999999996</v>
      </c>
      <c r="P548" s="4">
        <v>115.887</v>
      </c>
      <c r="Q548">
        <v>8.3770000000000007</v>
      </c>
      <c r="R548">
        <v>1.071</v>
      </c>
      <c r="S548">
        <v>25.713999999999999</v>
      </c>
      <c r="T548" s="4">
        <f t="shared" si="415"/>
        <v>8.8047167250384586</v>
      </c>
      <c r="U548" s="4">
        <f t="shared" si="416"/>
        <v>1.1512246990138981</v>
      </c>
      <c r="V548" s="4">
        <f t="shared" si="417"/>
        <v>5.3150559495629759</v>
      </c>
      <c r="W548" s="4">
        <f t="shared" si="418"/>
        <v>9.0111894791907829</v>
      </c>
      <c r="X548" s="4">
        <f t="shared" si="419"/>
        <v>1.1871916898610317</v>
      </c>
      <c r="Y548" s="4">
        <f t="shared" si="420"/>
        <v>5.4384892134398459</v>
      </c>
      <c r="Z548" s="4">
        <f t="shared" si="421"/>
        <v>2.613722880105851</v>
      </c>
      <c r="AA548" s="4">
        <f t="shared" si="422"/>
        <v>0.15333270010416475</v>
      </c>
      <c r="AB548" s="4">
        <f t="shared" si="423"/>
        <v>1.319580830067864</v>
      </c>
      <c r="AD548" s="4">
        <f t="shared" si="424"/>
        <v>6.1706303177712707</v>
      </c>
      <c r="AE548" s="4">
        <f t="shared" si="425"/>
        <v>70.658546917075824</v>
      </c>
      <c r="AF548" s="4">
        <f t="shared" si="411"/>
        <v>86.885765868418602</v>
      </c>
      <c r="AG548" s="4">
        <f t="shared" si="412"/>
        <v>75.457752581765618</v>
      </c>
    </row>
    <row r="549" spans="1:33" x14ac:dyDescent="0.3">
      <c r="A549">
        <v>9</v>
      </c>
      <c r="B549" t="s">
        <v>12</v>
      </c>
      <c r="C549">
        <v>16.899999999999999</v>
      </c>
      <c r="D549">
        <v>19.32</v>
      </c>
      <c r="E549">
        <v>11.8</v>
      </c>
      <c r="F549">
        <f t="shared" si="413"/>
        <v>7.52</v>
      </c>
      <c r="G549">
        <v>11400</v>
      </c>
      <c r="H549">
        <v>5.08</v>
      </c>
      <c r="I549">
        <v>4.95</v>
      </c>
      <c r="J549" s="4">
        <f t="shared" si="414"/>
        <v>5.0150000000000006</v>
      </c>
      <c r="K549" s="4">
        <v>27.992000000000001</v>
      </c>
      <c r="L549" s="4">
        <v>7.476</v>
      </c>
      <c r="M549" s="4">
        <v>112.908</v>
      </c>
      <c r="N549" s="4">
        <v>28.643999999999998</v>
      </c>
      <c r="O549" s="4">
        <v>7.7009999999999996</v>
      </c>
      <c r="P549" s="4">
        <v>115.887</v>
      </c>
      <c r="Q549">
        <v>7.59</v>
      </c>
      <c r="R549">
        <v>0.98099999999999998</v>
      </c>
      <c r="S549">
        <v>22.931000000000001</v>
      </c>
      <c r="T549" s="4">
        <f t="shared" si="415"/>
        <v>8.8047167250384586</v>
      </c>
      <c r="U549" s="4">
        <f t="shared" si="416"/>
        <v>1.1512246990138981</v>
      </c>
      <c r="V549" s="4">
        <f t="shared" si="417"/>
        <v>5.3150559495629759</v>
      </c>
      <c r="W549" s="4">
        <f t="shared" si="418"/>
        <v>9.0111894791907829</v>
      </c>
      <c r="X549" s="4">
        <f t="shared" si="419"/>
        <v>1.1871916898610317</v>
      </c>
      <c r="Y549" s="4">
        <f t="shared" si="420"/>
        <v>5.4384892134398459</v>
      </c>
      <c r="Z549" s="4">
        <f t="shared" si="421"/>
        <v>2.3666047231490284</v>
      </c>
      <c r="AA549" s="4">
        <f t="shared" si="422"/>
        <v>0.13998606399483993</v>
      </c>
      <c r="AB549" s="4">
        <f t="shared" si="423"/>
        <v>1.1798696591851738</v>
      </c>
      <c r="AD549" s="4">
        <f t="shared" si="424"/>
        <v>6.389705950354867</v>
      </c>
      <c r="AE549" s="4">
        <f t="shared" si="425"/>
        <v>73.432676440705208</v>
      </c>
      <c r="AF549" s="4">
        <f t="shared" si="411"/>
        <v>88.027276522622159</v>
      </c>
      <c r="AG549" s="4">
        <f t="shared" si="412"/>
        <v>78.05617326564132</v>
      </c>
    </row>
    <row r="550" spans="1:33" x14ac:dyDescent="0.3">
      <c r="A550">
        <v>9</v>
      </c>
      <c r="B550" t="s">
        <v>13</v>
      </c>
      <c r="C550">
        <v>17.2</v>
      </c>
      <c r="D550">
        <v>18.649999999999999</v>
      </c>
      <c r="E550">
        <v>11.71</v>
      </c>
      <c r="F550">
        <f t="shared" si="413"/>
        <v>6.9399999999999977</v>
      </c>
      <c r="G550">
        <v>11400</v>
      </c>
      <c r="H550">
        <v>5.08</v>
      </c>
      <c r="I550">
        <v>4.95</v>
      </c>
      <c r="J550" s="4">
        <f t="shared" si="414"/>
        <v>5.0150000000000006</v>
      </c>
      <c r="K550" s="4">
        <v>27.992000000000001</v>
      </c>
      <c r="L550" s="4">
        <v>7.476</v>
      </c>
      <c r="M550" s="4">
        <v>112.908</v>
      </c>
      <c r="N550" s="4">
        <v>28.643999999999998</v>
      </c>
      <c r="O550" s="4">
        <v>7.7009999999999996</v>
      </c>
      <c r="P550" s="4">
        <v>115.887</v>
      </c>
      <c r="Q550">
        <v>8.673</v>
      </c>
      <c r="R550">
        <v>1.0569999999999999</v>
      </c>
      <c r="S550">
        <v>26.739000000000001</v>
      </c>
      <c r="T550" s="4">
        <f t="shared" si="415"/>
        <v>8.8047167250384586</v>
      </c>
      <c r="U550" s="4">
        <f t="shared" si="416"/>
        <v>1.1512246990138981</v>
      </c>
      <c r="V550" s="4">
        <f t="shared" si="417"/>
        <v>5.3150559495629759</v>
      </c>
      <c r="W550" s="4">
        <f t="shared" si="418"/>
        <v>9.0111894791907829</v>
      </c>
      <c r="X550" s="4">
        <f t="shared" si="419"/>
        <v>1.1871916898610317</v>
      </c>
      <c r="Y550" s="4">
        <f t="shared" si="420"/>
        <v>5.4384892134398459</v>
      </c>
      <c r="Z550" s="4">
        <f t="shared" si="421"/>
        <v>2.7067080348170292</v>
      </c>
      <c r="AA550" s="4">
        <f t="shared" si="422"/>
        <v>0.15125369983063061</v>
      </c>
      <c r="AB550" s="4">
        <f t="shared" si="423"/>
        <v>1.370847560427414</v>
      </c>
      <c r="AD550" s="4">
        <f t="shared" si="424"/>
        <v>5.7940302765750289</v>
      </c>
      <c r="AE550" s="4">
        <f t="shared" si="425"/>
        <v>69.614702684340628</v>
      </c>
      <c r="AF550" s="4">
        <f t="shared" si="411"/>
        <v>87.0635785354376</v>
      </c>
      <c r="AG550" s="4">
        <f t="shared" si="412"/>
        <v>74.50426738999964</v>
      </c>
    </row>
    <row r="551" spans="1:33" x14ac:dyDescent="0.3">
      <c r="A551">
        <v>9</v>
      </c>
      <c r="B551" t="s">
        <v>14</v>
      </c>
      <c r="C551">
        <v>17.2</v>
      </c>
      <c r="D551">
        <v>18.95</v>
      </c>
      <c r="E551">
        <v>11.77</v>
      </c>
      <c r="F551">
        <f t="shared" si="413"/>
        <v>7.18</v>
      </c>
      <c r="G551">
        <v>11400</v>
      </c>
      <c r="H551">
        <v>5.08</v>
      </c>
      <c r="I551">
        <v>4.95</v>
      </c>
      <c r="J551" s="4">
        <f t="shared" si="414"/>
        <v>5.0150000000000006</v>
      </c>
      <c r="K551" s="4">
        <v>27.992000000000001</v>
      </c>
      <c r="L551" s="4">
        <v>7.476</v>
      </c>
      <c r="M551" s="4">
        <v>112.908</v>
      </c>
      <c r="N551" s="4">
        <v>28.643999999999998</v>
      </c>
      <c r="O551" s="4">
        <v>7.7009999999999996</v>
      </c>
      <c r="P551" s="4">
        <v>115.887</v>
      </c>
      <c r="Q551">
        <v>8.6020000000000003</v>
      </c>
      <c r="R551">
        <v>1.0489999999999999</v>
      </c>
      <c r="S551">
        <v>26.463999999999999</v>
      </c>
      <c r="T551" s="4">
        <f t="shared" si="415"/>
        <v>8.8047167250384586</v>
      </c>
      <c r="U551" s="4">
        <f t="shared" si="416"/>
        <v>1.1512246990138981</v>
      </c>
      <c r="V551" s="4">
        <f t="shared" si="417"/>
        <v>5.3150559495629759</v>
      </c>
      <c r="W551" s="4">
        <f t="shared" si="418"/>
        <v>9.0111894791907829</v>
      </c>
      <c r="X551" s="4">
        <f t="shared" si="419"/>
        <v>1.1871916898610317</v>
      </c>
      <c r="Y551" s="4">
        <f t="shared" si="420"/>
        <v>5.4384892134398459</v>
      </c>
      <c r="Z551" s="4">
        <f t="shared" si="421"/>
        <v>2.6844021969921665</v>
      </c>
      <c r="AA551" s="4">
        <f t="shared" si="422"/>
        <v>0.15006616234869491</v>
      </c>
      <c r="AB551" s="4">
        <f t="shared" si="423"/>
        <v>1.3571031091568637</v>
      </c>
      <c r="AD551" s="4">
        <f t="shared" si="424"/>
        <v>5.9944001996842555</v>
      </c>
      <c r="AE551" s="4">
        <f t="shared" si="425"/>
        <v>69.865106313200869</v>
      </c>
      <c r="AF551" s="4">
        <f t="shared" si="411"/>
        <v>87.165146202135929</v>
      </c>
      <c r="AG551" s="4">
        <f t="shared" si="412"/>
        <v>74.759893810165465</v>
      </c>
    </row>
    <row r="552" spans="1:33" x14ac:dyDescent="0.3">
      <c r="A552">
        <v>10</v>
      </c>
      <c r="B552" t="s">
        <v>11</v>
      </c>
      <c r="C552">
        <v>16.7</v>
      </c>
      <c r="D552">
        <v>18.760000000000002</v>
      </c>
      <c r="E552">
        <v>11.84</v>
      </c>
      <c r="F552">
        <f>D552-E552</f>
        <v>6.9200000000000017</v>
      </c>
      <c r="G552">
        <v>11400</v>
      </c>
      <c r="H552">
        <v>5.08</v>
      </c>
      <c r="I552">
        <v>4.95</v>
      </c>
      <c r="J552" s="4">
        <f t="shared" si="414"/>
        <v>5.0150000000000006</v>
      </c>
      <c r="K552" s="4">
        <v>27.992000000000001</v>
      </c>
      <c r="L552" s="4">
        <v>7.476</v>
      </c>
      <c r="M552" s="4">
        <v>112.908</v>
      </c>
      <c r="N552" s="4">
        <v>28.643999999999998</v>
      </c>
      <c r="O552" s="4">
        <v>7.7009999999999996</v>
      </c>
      <c r="P552" s="4">
        <v>115.887</v>
      </c>
      <c r="Q552">
        <v>10.045999999999999</v>
      </c>
      <c r="R552">
        <v>1.3009999999999999</v>
      </c>
      <c r="S552">
        <v>31.998999999999999</v>
      </c>
      <c r="T552" s="4">
        <f t="shared" si="415"/>
        <v>8.8047167250384586</v>
      </c>
      <c r="U552" s="4">
        <f t="shared" si="416"/>
        <v>1.1512246990138981</v>
      </c>
      <c r="V552" s="4">
        <f t="shared" si="417"/>
        <v>5.3150559495629759</v>
      </c>
      <c r="W552" s="4">
        <f t="shared" si="418"/>
        <v>9.0111894791907829</v>
      </c>
      <c r="X552" s="4">
        <f t="shared" si="419"/>
        <v>1.1871916898610317</v>
      </c>
      <c r="Y552" s="4">
        <f t="shared" si="420"/>
        <v>5.4384892134398459</v>
      </c>
      <c r="Z552" s="4">
        <f t="shared" si="421"/>
        <v>3.1382884554558319</v>
      </c>
      <c r="AA552" s="4">
        <f t="shared" si="422"/>
        <v>0.18762508526894275</v>
      </c>
      <c r="AB552" s="4">
        <f t="shared" si="423"/>
        <v>1.6323245615753337</v>
      </c>
      <c r="AD552" s="4">
        <f t="shared" si="424"/>
        <v>5.9503068184012395</v>
      </c>
      <c r="AE552" s="4">
        <f t="shared" si="425"/>
        <v>64.769813901345685</v>
      </c>
      <c r="AF552" s="4">
        <f t="shared" si="411"/>
        <v>83.952807877880659</v>
      </c>
      <c r="AG552" s="4">
        <f t="shared" si="412"/>
        <v>69.641182757268055</v>
      </c>
    </row>
    <row r="553" spans="1:33" x14ac:dyDescent="0.3">
      <c r="A553">
        <v>10</v>
      </c>
      <c r="B553" t="s">
        <v>12</v>
      </c>
      <c r="C553">
        <v>17.2</v>
      </c>
      <c r="D553">
        <v>18.350000000000001</v>
      </c>
      <c r="E553">
        <v>11.73</v>
      </c>
      <c r="F553">
        <f t="shared" ref="F553:F555" si="426">D553-E553</f>
        <v>6.620000000000001</v>
      </c>
      <c r="G553">
        <v>11400</v>
      </c>
      <c r="H553">
        <v>5.08</v>
      </c>
      <c r="I553">
        <v>4.95</v>
      </c>
      <c r="J553" s="4">
        <f t="shared" si="414"/>
        <v>5.0150000000000006</v>
      </c>
      <c r="K553" s="4">
        <v>27.992000000000001</v>
      </c>
      <c r="L553" s="4">
        <v>7.476</v>
      </c>
      <c r="M553" s="4">
        <v>112.908</v>
      </c>
      <c r="N553" s="4">
        <v>28.643999999999998</v>
      </c>
      <c r="O553" s="4">
        <v>7.7009999999999996</v>
      </c>
      <c r="P553" s="4">
        <v>115.887</v>
      </c>
      <c r="Q553">
        <v>10.945</v>
      </c>
      <c r="R553">
        <v>1.5720000000000001</v>
      </c>
      <c r="S553">
        <v>36.034999999999997</v>
      </c>
      <c r="T553" s="4">
        <f t="shared" si="415"/>
        <v>8.8047167250384586</v>
      </c>
      <c r="U553" s="4">
        <f t="shared" si="416"/>
        <v>1.1512246990138981</v>
      </c>
      <c r="V553" s="4">
        <f t="shared" si="417"/>
        <v>5.3150559495629759</v>
      </c>
      <c r="W553" s="4">
        <f t="shared" si="418"/>
        <v>9.0111894791907829</v>
      </c>
      <c r="X553" s="4">
        <f t="shared" si="419"/>
        <v>1.1871916898610317</v>
      </c>
      <c r="Y553" s="4">
        <f t="shared" si="420"/>
        <v>5.4384892134398459</v>
      </c>
      <c r="Z553" s="4">
        <f t="shared" si="421"/>
        <v>3.4210927032616998</v>
      </c>
      <c r="AA553" s="4">
        <f t="shared" si="422"/>
        <v>0.22832197867746648</v>
      </c>
      <c r="AB553" s="4">
        <f t="shared" si="423"/>
        <v>1.8311300810641498</v>
      </c>
      <c r="AD553" s="4">
        <f t="shared" si="424"/>
        <v>5.5268703790960707</v>
      </c>
      <c r="AE553" s="4">
        <f t="shared" si="425"/>
        <v>61.595075052094963</v>
      </c>
      <c r="AF553" s="4">
        <f t="shared" si="411"/>
        <v>80.472085316908178</v>
      </c>
      <c r="AG553" s="4">
        <f t="shared" si="412"/>
        <v>65.943694785156339</v>
      </c>
    </row>
    <row r="554" spans="1:33" x14ac:dyDescent="0.3">
      <c r="A554">
        <v>10</v>
      </c>
      <c r="B554" t="s">
        <v>13</v>
      </c>
      <c r="C554">
        <v>16.899999999999999</v>
      </c>
      <c r="D554">
        <v>18.149999999999999</v>
      </c>
      <c r="E554">
        <v>11.76</v>
      </c>
      <c r="F554">
        <f t="shared" si="426"/>
        <v>6.3899999999999988</v>
      </c>
      <c r="G554">
        <v>11400</v>
      </c>
      <c r="H554">
        <v>5.08</v>
      </c>
      <c r="I554">
        <v>4.95</v>
      </c>
      <c r="J554" s="4">
        <f t="shared" si="414"/>
        <v>5.0150000000000006</v>
      </c>
      <c r="K554" s="4">
        <v>27.992000000000001</v>
      </c>
      <c r="L554" s="4">
        <v>7.476</v>
      </c>
      <c r="M554" s="4">
        <v>112.908</v>
      </c>
      <c r="N554" s="4">
        <v>28.643999999999998</v>
      </c>
      <c r="O554" s="4">
        <v>7.7009999999999996</v>
      </c>
      <c r="P554" s="4">
        <v>115.887</v>
      </c>
      <c r="Q554">
        <v>10.896000000000001</v>
      </c>
      <c r="R554">
        <v>1.39</v>
      </c>
      <c r="S554">
        <v>35.19</v>
      </c>
      <c r="T554" s="4">
        <f t="shared" si="415"/>
        <v>8.8047167250384586</v>
      </c>
      <c r="U554" s="4">
        <f t="shared" si="416"/>
        <v>1.1512246990138981</v>
      </c>
      <c r="V554" s="4">
        <f t="shared" si="417"/>
        <v>5.3150559495629759</v>
      </c>
      <c r="W554" s="4">
        <f t="shared" si="418"/>
        <v>9.0111894791907829</v>
      </c>
      <c r="X554" s="4">
        <f t="shared" si="419"/>
        <v>1.1871916898610317</v>
      </c>
      <c r="Y554" s="4">
        <f t="shared" si="420"/>
        <v>5.4384892134398459</v>
      </c>
      <c r="Z554" s="4">
        <f t="shared" si="421"/>
        <v>3.405674324781172</v>
      </c>
      <c r="AA554" s="4">
        <f t="shared" si="422"/>
        <v>0.20095835299608344</v>
      </c>
      <c r="AB554" s="4">
        <f t="shared" si="423"/>
        <v>1.7896382453573998</v>
      </c>
      <c r="AD554" s="4">
        <f t="shared" si="424"/>
        <v>5.4295506679212231</v>
      </c>
      <c r="AE554" s="4">
        <f t="shared" si="425"/>
        <v>61.768160589297295</v>
      </c>
      <c r="AF554" s="4">
        <f t="shared" si="411"/>
        <v>82.81244059422886</v>
      </c>
      <c r="AG554" s="4">
        <f t="shared" si="412"/>
        <v>66.715381425753733</v>
      </c>
    </row>
    <row r="555" spans="1:33" x14ac:dyDescent="0.3">
      <c r="A555">
        <v>10</v>
      </c>
      <c r="B555" t="s">
        <v>14</v>
      </c>
      <c r="C555">
        <v>17.100000000000001</v>
      </c>
      <c r="D555">
        <v>18.239999999999998</v>
      </c>
      <c r="E555">
        <v>11.84</v>
      </c>
      <c r="F555">
        <f t="shared" si="426"/>
        <v>6.3999999999999986</v>
      </c>
      <c r="G555">
        <v>11400</v>
      </c>
      <c r="H555">
        <v>5.08</v>
      </c>
      <c r="I555">
        <v>4.95</v>
      </c>
      <c r="J555" s="4">
        <f t="shared" si="414"/>
        <v>5.0150000000000006</v>
      </c>
      <c r="K555" s="4">
        <v>27.992000000000001</v>
      </c>
      <c r="L555" s="4">
        <v>7.476</v>
      </c>
      <c r="M555" s="4">
        <v>112.908</v>
      </c>
      <c r="N555" s="4">
        <v>28.643999999999998</v>
      </c>
      <c r="O555" s="4">
        <v>7.7009999999999996</v>
      </c>
      <c r="P555" s="4">
        <v>115.887</v>
      </c>
      <c r="Q555">
        <v>10.128</v>
      </c>
      <c r="R555">
        <v>1.304</v>
      </c>
      <c r="S555">
        <v>32.372999999999998</v>
      </c>
      <c r="T555" s="4">
        <f t="shared" si="415"/>
        <v>8.8047167250384586</v>
      </c>
      <c r="U555" s="4">
        <f t="shared" si="416"/>
        <v>1.1512246990138981</v>
      </c>
      <c r="V555" s="4">
        <f t="shared" si="417"/>
        <v>5.3150559495629759</v>
      </c>
      <c r="W555" s="4">
        <f t="shared" si="418"/>
        <v>9.0111894791907829</v>
      </c>
      <c r="X555" s="4">
        <f t="shared" si="419"/>
        <v>1.1871916898610317</v>
      </c>
      <c r="Y555" s="4">
        <f t="shared" si="420"/>
        <v>5.4384892134398459</v>
      </c>
      <c r="Z555" s="4">
        <f t="shared" si="421"/>
        <v>3.1640769179140156</v>
      </c>
      <c r="AA555" s="4">
        <f t="shared" si="422"/>
        <v>0.18807397712775695</v>
      </c>
      <c r="AB555" s="4">
        <f t="shared" si="423"/>
        <v>1.6508137273960859</v>
      </c>
      <c r="AD555" s="4">
        <f t="shared" si="424"/>
        <v>5.3744447212142452</v>
      </c>
      <c r="AE555" s="4">
        <f t="shared" si="425"/>
        <v>64.480314594798344</v>
      </c>
      <c r="AF555" s="4">
        <f t="shared" si="411"/>
        <v>83.914415069743512</v>
      </c>
      <c r="AG555" s="4">
        <f t="shared" si="412"/>
        <v>69.297311679581725</v>
      </c>
    </row>
    <row r="557" spans="1:33" x14ac:dyDescent="0.3">
      <c r="B557" s="7" t="s">
        <v>55</v>
      </c>
      <c r="C557" s="7"/>
      <c r="D557" s="7"/>
      <c r="E557" s="7" t="s">
        <v>44</v>
      </c>
      <c r="F557" s="7"/>
      <c r="G557" s="7"/>
    </row>
    <row r="558" spans="1:33" x14ac:dyDescent="0.3">
      <c r="A558" t="s">
        <v>1</v>
      </c>
      <c r="B558" t="s">
        <v>46</v>
      </c>
      <c r="C558" t="s">
        <v>47</v>
      </c>
      <c r="D558" t="s">
        <v>57</v>
      </c>
      <c r="E558" t="s">
        <v>46</v>
      </c>
      <c r="F558" t="s">
        <v>47</v>
      </c>
      <c r="G558" t="s">
        <v>57</v>
      </c>
    </row>
    <row r="559" spans="1:33" x14ac:dyDescent="0.3">
      <c r="A559">
        <v>7</v>
      </c>
      <c r="B559" s="4">
        <f>AVERAGE(AE540:AE543)</f>
        <v>76.975878739620057</v>
      </c>
      <c r="C559" s="4">
        <f>AVERAGE(AF540:AF543)</f>
        <v>88.755173606770725</v>
      </c>
      <c r="D559" s="4">
        <f>AVERAGE(AG540:AG543)</f>
        <v>81.722650244071147</v>
      </c>
      <c r="E559" s="4">
        <f>_xlfn.CONFIDENCE.T(0.05,_xlfn.STDEV.S(AE540:AE543),3)</f>
        <v>1.7921595098554302</v>
      </c>
      <c r="F559" s="4">
        <f t="shared" ref="F559:G559" si="427">_xlfn.CONFIDENCE.T(0.05,_xlfn.STDEV.S(AF540:AF543),3)</f>
        <v>2.9063782932135247</v>
      </c>
      <c r="G559" s="4">
        <f t="shared" si="427"/>
        <v>1.6297180346072422</v>
      </c>
    </row>
    <row r="560" spans="1:33" x14ac:dyDescent="0.3">
      <c r="A560">
        <v>8</v>
      </c>
      <c r="B560" s="4">
        <f>AVERAGE(AE544:AE547)</f>
        <v>71.259062958762271</v>
      </c>
      <c r="C560" s="4">
        <f>AVERAGE(AF544:AF547)</f>
        <v>87.854012459597413</v>
      </c>
      <c r="D560" s="4">
        <f>AVERAGE(AG544:AG547)</f>
        <v>76.24687480633385</v>
      </c>
      <c r="E560" s="4">
        <f>_xlfn.CONFIDENCE.T(0.05,_xlfn.STDEV.S(AE544:AE547),3)</f>
        <v>2.066298954114524</v>
      </c>
      <c r="F560" s="4">
        <f t="shared" ref="F560:G560" si="428">_xlfn.CONFIDENCE.T(0.05,_xlfn.STDEV.S(AF544:AF547),3)</f>
        <v>1.0235160776589689</v>
      </c>
      <c r="G560" s="4">
        <f t="shared" si="428"/>
        <v>1.8961991170188139</v>
      </c>
    </row>
    <row r="561" spans="1:33" x14ac:dyDescent="0.3">
      <c r="A561">
        <v>9</v>
      </c>
      <c r="B561" s="4">
        <f>AVERAGE(AE548:AE551)</f>
        <v>70.892758088830618</v>
      </c>
      <c r="C561" s="4">
        <f>AVERAGE(AF548:AF551)</f>
        <v>87.285441782153569</v>
      </c>
      <c r="D561" s="4">
        <f>AVERAGE(AG548:AG551)</f>
        <v>75.694521761893014</v>
      </c>
      <c r="E561" s="4">
        <f>_xlfn.CONFIDENCE.T(0.05,_xlfn.STDEV.S(AE548:AE551),4)</f>
        <v>2.7858577483617295</v>
      </c>
      <c r="F561" s="4">
        <f>_xlfn.CONFIDENCE.T(0.05,_xlfn.STDEV.S(AF548:AF551),4)</f>
        <v>0.80811264045121667</v>
      </c>
      <c r="G561" s="4">
        <f>_xlfn.CONFIDENCE.T(0.05,_xlfn.STDEV.S(AG548:AG551),4)</f>
        <v>2.5860342015072244</v>
      </c>
    </row>
    <row r="562" spans="1:33" x14ac:dyDescent="0.3">
      <c r="A562">
        <v>10</v>
      </c>
      <c r="B562" s="4">
        <f>AVERAGE(AE552:AE555)</f>
        <v>63.15334103438407</v>
      </c>
      <c r="C562" s="4">
        <f>AVERAGE(AF552:AF555)</f>
        <v>82.787937214690302</v>
      </c>
      <c r="D562" s="4">
        <f>AVERAGE(AG552:AG555)</f>
        <v>67.89939266193997</v>
      </c>
      <c r="E562" s="4">
        <f>_xlfn.CONFIDENCE.T(0.05,_xlfn.STDEV.S(AE552:AE555),4)</f>
        <v>2.7129866487892484</v>
      </c>
      <c r="F562" s="4">
        <f>_xlfn.CONFIDENCE.T(0.05,_xlfn.STDEV.S(AF552:AF555),4)</f>
        <v>2.596774529435713</v>
      </c>
      <c r="G562" s="4">
        <f>_xlfn.CONFIDENCE.T(0.05,_xlfn.STDEV.S(AG552:AG555),4)</f>
        <v>2.9361764132182628</v>
      </c>
    </row>
    <row r="564" spans="1:33" x14ac:dyDescent="0.3">
      <c r="K564" s="7" t="s">
        <v>49</v>
      </c>
      <c r="L564" s="7"/>
      <c r="M564" s="7"/>
      <c r="N564" s="7" t="s">
        <v>50</v>
      </c>
      <c r="O564" s="7"/>
      <c r="P564" s="7"/>
      <c r="Q564" s="7" t="s">
        <v>51</v>
      </c>
      <c r="R564" s="7"/>
      <c r="S564" s="7"/>
      <c r="T564" s="7" t="s">
        <v>52</v>
      </c>
      <c r="U564" s="7"/>
      <c r="V564" s="7"/>
      <c r="W564" s="7" t="s">
        <v>53</v>
      </c>
      <c r="X564" s="7"/>
      <c r="Y564" s="7"/>
      <c r="Z564" s="7" t="s">
        <v>54</v>
      </c>
      <c r="AA564" s="7"/>
      <c r="AB564" s="7"/>
      <c r="AE564" s="7" t="s">
        <v>34</v>
      </c>
      <c r="AF564" s="7"/>
      <c r="AG564" s="7"/>
    </row>
    <row r="565" spans="1:33" x14ac:dyDescent="0.3">
      <c r="A565" t="s">
        <v>1</v>
      </c>
      <c r="B565" t="s">
        <v>2</v>
      </c>
      <c r="C565" t="s">
        <v>3</v>
      </c>
      <c r="D565" t="s">
        <v>6</v>
      </c>
      <c r="E565" t="s">
        <v>5</v>
      </c>
      <c r="F565" t="s">
        <v>4</v>
      </c>
      <c r="G565" t="s">
        <v>7</v>
      </c>
      <c r="H565" t="s">
        <v>10</v>
      </c>
      <c r="I565" t="s">
        <v>9</v>
      </c>
      <c r="J565" t="s">
        <v>8</v>
      </c>
      <c r="K565" t="s">
        <v>46</v>
      </c>
      <c r="L565" t="s">
        <v>47</v>
      </c>
      <c r="M565" t="s">
        <v>57</v>
      </c>
      <c r="N565" t="s">
        <v>46</v>
      </c>
      <c r="O565" t="s">
        <v>47</v>
      </c>
      <c r="P565" t="s">
        <v>57</v>
      </c>
      <c r="Q565" t="s">
        <v>46</v>
      </c>
      <c r="R565" t="s">
        <v>47</v>
      </c>
      <c r="S565" t="s">
        <v>57</v>
      </c>
      <c r="T565" t="s">
        <v>46</v>
      </c>
      <c r="U565" t="s">
        <v>47</v>
      </c>
      <c r="V565" t="s">
        <v>57</v>
      </c>
      <c r="W565" t="s">
        <v>46</v>
      </c>
      <c r="X565" t="s">
        <v>47</v>
      </c>
      <c r="Y565" t="s">
        <v>57</v>
      </c>
      <c r="Z565" t="s">
        <v>46</v>
      </c>
      <c r="AA565" t="s">
        <v>47</v>
      </c>
      <c r="AB565" t="s">
        <v>57</v>
      </c>
      <c r="AD565" t="s">
        <v>23</v>
      </c>
      <c r="AE565" t="s">
        <v>46</v>
      </c>
      <c r="AF565" t="s">
        <v>47</v>
      </c>
      <c r="AG565" t="s">
        <v>57</v>
      </c>
    </row>
    <row r="566" spans="1:33" x14ac:dyDescent="0.3">
      <c r="A566">
        <v>7</v>
      </c>
      <c r="B566" t="s">
        <v>11</v>
      </c>
      <c r="C566">
        <v>17</v>
      </c>
      <c r="D566">
        <v>25.31</v>
      </c>
      <c r="E566">
        <v>11.85</v>
      </c>
      <c r="F566">
        <f>D566-E566</f>
        <v>13.459999999999999</v>
      </c>
      <c r="G566">
        <v>14400</v>
      </c>
      <c r="H566">
        <v>5.04</v>
      </c>
      <c r="I566">
        <v>4.91</v>
      </c>
      <c r="J566" s="4">
        <f>(H566+I566)/2</f>
        <v>4.9749999999999996</v>
      </c>
      <c r="K566" s="4">
        <v>21.077000000000002</v>
      </c>
      <c r="L566" s="4">
        <v>14.577999999999999</v>
      </c>
      <c r="M566" s="4">
        <v>114.97199999999999</v>
      </c>
      <c r="N566" s="4">
        <v>21.684000000000001</v>
      </c>
      <c r="O566" s="4">
        <v>15.148999999999999</v>
      </c>
      <c r="P566" s="4">
        <v>118.90900000000001</v>
      </c>
      <c r="Q566">
        <v>6.8289999999999997</v>
      </c>
      <c r="R566">
        <v>1.484</v>
      </c>
      <c r="S566">
        <v>21.576000000000001</v>
      </c>
      <c r="T566" s="4">
        <f>0.3076*K566^1.0067</f>
        <v>6.6170534936631231</v>
      </c>
      <c r="U566" s="4">
        <f>0.1428*L566^1.0375</f>
        <v>2.3017853748514741</v>
      </c>
      <c r="V566" s="4">
        <f>-0.000048666*M566^2+0.052569*M566</f>
        <v>5.4006685888858552</v>
      </c>
      <c r="W566" s="4">
        <f>0.3076*N566^1.0067</f>
        <v>6.8089142328644456</v>
      </c>
      <c r="X566" s="4">
        <f>0.1428*O566^1.0375</f>
        <v>2.395391872870416</v>
      </c>
      <c r="Y566" s="4">
        <f>-0.000048666*P566^2+0.052569*P566</f>
        <v>5.5628216002248543</v>
      </c>
      <c r="Z566" s="4">
        <f>0.3076*Q566^1.0067</f>
        <v>2.1278138750099345</v>
      </c>
      <c r="AA566" s="4">
        <f>0.1428*R566^1.0375</f>
        <v>0.21507546952455206</v>
      </c>
      <c r="AB566" s="4">
        <f>-0.000048666*S566^2+0.052569*S566</f>
        <v>1.111573563917184</v>
      </c>
      <c r="AD566" s="4">
        <f>F566/1000/PI()/0.0007/C566*100/G566*60*60</f>
        <v>9.0009476219197957</v>
      </c>
      <c r="AE566" s="4">
        <f>(1-2*Z566/(T566+W566))*100</f>
        <v>68.303009237751795</v>
      </c>
      <c r="AF566" s="4">
        <f t="shared" ref="AF566:AF581" si="429">(1-2*AA566/(U566+X566))*100</f>
        <v>90.84235240946623</v>
      </c>
      <c r="AG566" s="4">
        <f t="shared" ref="AG566:AG581" si="430">(1-2*AB566/(V566+Y566))*100</f>
        <v>79.722268278741481</v>
      </c>
    </row>
    <row r="567" spans="1:33" x14ac:dyDescent="0.3">
      <c r="A567">
        <v>7</v>
      </c>
      <c r="B567" t="s">
        <v>12</v>
      </c>
      <c r="C567">
        <v>17.2</v>
      </c>
      <c r="J567" s="4"/>
      <c r="K567" s="4"/>
      <c r="L567" s="4"/>
      <c r="M567" s="4"/>
      <c r="N567" s="4"/>
      <c r="O567" s="4"/>
      <c r="P567" s="4"/>
      <c r="T567" s="4"/>
      <c r="U567" s="4"/>
      <c r="V567" s="4"/>
      <c r="W567" s="4"/>
      <c r="X567" s="4"/>
      <c r="Y567" s="4"/>
      <c r="Z567" s="4"/>
      <c r="AA567" s="4"/>
      <c r="AB567" s="4"/>
      <c r="AD567" s="4"/>
      <c r="AE567" s="4"/>
      <c r="AF567" s="4"/>
      <c r="AG567" s="4"/>
    </row>
    <row r="568" spans="1:33" x14ac:dyDescent="0.3">
      <c r="A568">
        <v>7</v>
      </c>
      <c r="B568" t="s">
        <v>13</v>
      </c>
      <c r="C568">
        <v>17.3</v>
      </c>
      <c r="D568">
        <v>25.49</v>
      </c>
      <c r="E568">
        <v>11.76</v>
      </c>
      <c r="F568">
        <f t="shared" ref="F568:F577" si="431">D568-E568</f>
        <v>13.729999999999999</v>
      </c>
      <c r="G568">
        <v>14400</v>
      </c>
      <c r="H568">
        <v>5.04</v>
      </c>
      <c r="I568">
        <v>4.91</v>
      </c>
      <c r="J568" s="4">
        <f t="shared" ref="J568:J581" si="432">(H568+I568)/2</f>
        <v>4.9749999999999996</v>
      </c>
      <c r="K568" s="4">
        <v>21.077000000000002</v>
      </c>
      <c r="L568" s="4">
        <v>14.577999999999999</v>
      </c>
      <c r="M568" s="4">
        <v>114.97199999999999</v>
      </c>
      <c r="N568" s="4">
        <v>21.684000000000001</v>
      </c>
      <c r="O568" s="4">
        <v>15.148999999999999</v>
      </c>
      <c r="P568" s="4">
        <v>118.90900000000001</v>
      </c>
      <c r="Q568">
        <v>7.1820000000000004</v>
      </c>
      <c r="R568">
        <v>1.526</v>
      </c>
      <c r="S568">
        <v>22.879000000000001</v>
      </c>
      <c r="T568" s="4">
        <f t="shared" ref="T568:T581" si="433">0.3076*K568^1.0067</f>
        <v>6.6170534936631231</v>
      </c>
      <c r="U568" s="4">
        <f t="shared" ref="U568:U581" si="434">0.1428*L568^1.0375</f>
        <v>2.3017853748514741</v>
      </c>
      <c r="V568" s="4">
        <f t="shared" ref="V568:V581" si="435">-0.000048666*M568^2+0.052569*M568</f>
        <v>5.4006685888858552</v>
      </c>
      <c r="W568" s="4">
        <f t="shared" ref="W568:W581" si="436">0.3076*N568^1.0067</f>
        <v>6.8089142328644456</v>
      </c>
      <c r="X568" s="4">
        <f t="shared" ref="X568:X581" si="437">0.1428*O568^1.0375</f>
        <v>2.395391872870416</v>
      </c>
      <c r="Y568" s="4">
        <f t="shared" ref="Y568:Y581" si="438">-0.000048666*P568^2+0.052569*P568</f>
        <v>5.5628216002248543</v>
      </c>
      <c r="Z568" s="4">
        <f t="shared" ref="Z568:Z581" si="439">0.3076*Q568^1.0067</f>
        <v>2.238559159090221</v>
      </c>
      <c r="AA568" s="4">
        <f t="shared" ref="AA568:AA581" si="440">0.1428*R568^1.0375</f>
        <v>0.22139409644229588</v>
      </c>
      <c r="AB568" s="4">
        <f t="shared" ref="AB568:AB581" si="441">-0.000048666*S568^2+0.052569*S568</f>
        <v>1.177251999437094</v>
      </c>
      <c r="AD568" s="4">
        <f t="shared" ref="AD568:AD581" si="442">F568/1000/PI()/0.0007/C568*100/G568*60*60</f>
        <v>9.0222847590905157</v>
      </c>
      <c r="AE568" s="4">
        <f t="shared" ref="AE568:AE581" si="443">(1-2*Z568/(T568+W568))*100</f>
        <v>66.653291521516394</v>
      </c>
      <c r="AF568" s="4">
        <f t="shared" si="429"/>
        <v>90.573313087145223</v>
      </c>
      <c r="AG568" s="4">
        <f t="shared" si="430"/>
        <v>78.524138223676644</v>
      </c>
    </row>
    <row r="569" spans="1:33" x14ac:dyDescent="0.3">
      <c r="A569">
        <v>7</v>
      </c>
      <c r="B569" t="s">
        <v>14</v>
      </c>
      <c r="C569">
        <v>17.600000000000001</v>
      </c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D569" s="4"/>
      <c r="AE569" s="4"/>
      <c r="AF569" s="4"/>
      <c r="AG569" s="4"/>
    </row>
    <row r="570" spans="1:33" x14ac:dyDescent="0.3">
      <c r="A570">
        <v>8</v>
      </c>
      <c r="B570" t="s">
        <v>11</v>
      </c>
      <c r="C570">
        <v>17.3</v>
      </c>
      <c r="D570">
        <v>22.8</v>
      </c>
      <c r="E570">
        <v>11.65</v>
      </c>
      <c r="F570">
        <f t="shared" si="431"/>
        <v>11.15</v>
      </c>
      <c r="G570">
        <v>14400</v>
      </c>
      <c r="H570">
        <v>5.04</v>
      </c>
      <c r="I570">
        <v>4.91</v>
      </c>
      <c r="J570" s="4">
        <f t="shared" si="432"/>
        <v>4.9749999999999996</v>
      </c>
      <c r="K570" s="4">
        <v>21.077000000000002</v>
      </c>
      <c r="L570" s="4">
        <v>14.577999999999999</v>
      </c>
      <c r="M570" s="4">
        <v>114.97199999999999</v>
      </c>
      <c r="N570" s="4">
        <v>21.684000000000001</v>
      </c>
      <c r="O570" s="4">
        <v>15.148999999999999</v>
      </c>
      <c r="P570" s="4">
        <v>118.90900000000001</v>
      </c>
      <c r="Q570">
        <v>8.3879999999999999</v>
      </c>
      <c r="R570">
        <v>1.635</v>
      </c>
      <c r="S570">
        <v>27.83</v>
      </c>
      <c r="T570" s="4">
        <f t="shared" si="433"/>
        <v>6.6170534936631231</v>
      </c>
      <c r="U570" s="4">
        <f t="shared" si="434"/>
        <v>2.3017853748514741</v>
      </c>
      <c r="V570" s="4">
        <f t="shared" si="435"/>
        <v>5.4006685888858552</v>
      </c>
      <c r="W570" s="4">
        <f t="shared" si="436"/>
        <v>6.8089142328644456</v>
      </c>
      <c r="X570" s="4">
        <f t="shared" si="437"/>
        <v>2.395391872870416</v>
      </c>
      <c r="Y570" s="4">
        <f t="shared" si="438"/>
        <v>5.5628216002248543</v>
      </c>
      <c r="Z570" s="4">
        <f t="shared" si="439"/>
        <v>2.6171780204094763</v>
      </c>
      <c r="AA570" s="4">
        <f t="shared" si="440"/>
        <v>0.23782246725459519</v>
      </c>
      <c r="AB570" s="4">
        <f t="shared" si="441"/>
        <v>1.4253030198725998</v>
      </c>
      <c r="AD570" s="4">
        <f t="shared" si="442"/>
        <v>7.3269100556343227</v>
      </c>
      <c r="AE570" s="4">
        <f t="shared" si="443"/>
        <v>61.013193630156728</v>
      </c>
      <c r="AF570" s="4">
        <f t="shared" si="429"/>
        <v>89.873813368659313</v>
      </c>
      <c r="AG570" s="4">
        <f t="shared" si="430"/>
        <v>73.999100737313441</v>
      </c>
    </row>
    <row r="571" spans="1:33" x14ac:dyDescent="0.3">
      <c r="A571">
        <v>8</v>
      </c>
      <c r="B571" t="s">
        <v>12</v>
      </c>
      <c r="C571">
        <v>17.2</v>
      </c>
      <c r="D571">
        <v>23.43</v>
      </c>
      <c r="E571">
        <v>11.7</v>
      </c>
      <c r="F571">
        <f t="shared" si="431"/>
        <v>11.73</v>
      </c>
      <c r="G571">
        <v>14400</v>
      </c>
      <c r="H571">
        <v>5.04</v>
      </c>
      <c r="I571">
        <v>4.91</v>
      </c>
      <c r="J571" s="4">
        <f t="shared" si="432"/>
        <v>4.9749999999999996</v>
      </c>
      <c r="K571" s="4">
        <v>21.077000000000002</v>
      </c>
      <c r="L571" s="4">
        <v>14.577999999999999</v>
      </c>
      <c r="M571" s="4">
        <v>114.97199999999999</v>
      </c>
      <c r="N571" s="4">
        <v>21.684000000000001</v>
      </c>
      <c r="O571" s="4">
        <v>15.148999999999999</v>
      </c>
      <c r="P571" s="4">
        <v>118.90900000000001</v>
      </c>
      <c r="Q571">
        <v>8.3219999999999992</v>
      </c>
      <c r="R571">
        <v>1.7490000000000001</v>
      </c>
      <c r="S571">
        <v>27.869</v>
      </c>
      <c r="T571" s="4">
        <f t="shared" si="433"/>
        <v>6.6170534936631231</v>
      </c>
      <c r="U571" s="4">
        <f t="shared" si="434"/>
        <v>2.3017853748514741</v>
      </c>
      <c r="V571" s="4">
        <f t="shared" si="435"/>
        <v>5.4006685888858552</v>
      </c>
      <c r="W571" s="4">
        <f t="shared" si="436"/>
        <v>6.8089142328644456</v>
      </c>
      <c r="X571" s="4">
        <f t="shared" si="437"/>
        <v>2.395391872870416</v>
      </c>
      <c r="Y571" s="4">
        <f t="shared" si="438"/>
        <v>5.5628216002248543</v>
      </c>
      <c r="Z571" s="4">
        <f t="shared" si="439"/>
        <v>2.5964476353510566</v>
      </c>
      <c r="AA571" s="4">
        <f t="shared" si="440"/>
        <v>0.25504841842056714</v>
      </c>
      <c r="AB571" s="4">
        <f t="shared" si="441"/>
        <v>1.427247495618774</v>
      </c>
      <c r="AD571" s="4">
        <f t="shared" si="442"/>
        <v>7.7528549936375946</v>
      </c>
      <c r="AE571" s="4">
        <f t="shared" si="443"/>
        <v>61.322003921983359</v>
      </c>
      <c r="AF571" s="4">
        <f t="shared" si="429"/>
        <v>89.140353664777521</v>
      </c>
      <c r="AG571" s="4">
        <f t="shared" si="430"/>
        <v>73.963628899191932</v>
      </c>
    </row>
    <row r="572" spans="1:33" x14ac:dyDescent="0.3">
      <c r="A572">
        <v>8</v>
      </c>
      <c r="B572" t="s">
        <v>13</v>
      </c>
      <c r="C572">
        <v>17.100000000000001</v>
      </c>
      <c r="J572" s="4"/>
      <c r="K572" s="4"/>
      <c r="L572" s="4"/>
      <c r="M572" s="4"/>
      <c r="N572" s="4"/>
      <c r="O572" s="4"/>
      <c r="P572" s="4"/>
      <c r="T572" s="4"/>
      <c r="U572" s="4"/>
      <c r="V572" s="4"/>
      <c r="W572" s="4"/>
      <c r="X572" s="4"/>
      <c r="Y572" s="4"/>
      <c r="Z572" s="4"/>
      <c r="AA572" s="4"/>
      <c r="AB572" s="4"/>
      <c r="AD572" s="4"/>
      <c r="AE572" s="4"/>
      <c r="AF572" s="4"/>
      <c r="AG572" s="4"/>
    </row>
    <row r="573" spans="1:33" x14ac:dyDescent="0.3">
      <c r="A573">
        <v>8</v>
      </c>
      <c r="B573" t="s">
        <v>14</v>
      </c>
      <c r="C573">
        <v>16.7</v>
      </c>
      <c r="D573">
        <v>22.06</v>
      </c>
      <c r="E573">
        <v>11.86</v>
      </c>
      <c r="F573">
        <f t="shared" si="431"/>
        <v>10.199999999999999</v>
      </c>
      <c r="G573">
        <v>14400</v>
      </c>
      <c r="H573">
        <v>5.04</v>
      </c>
      <c r="I573">
        <v>4.91</v>
      </c>
      <c r="J573" s="4">
        <f t="shared" si="432"/>
        <v>4.9749999999999996</v>
      </c>
      <c r="K573" s="4">
        <v>21.077000000000002</v>
      </c>
      <c r="L573" s="4">
        <v>14.577999999999999</v>
      </c>
      <c r="M573" s="4">
        <v>114.97199999999999</v>
      </c>
      <c r="N573" s="4">
        <v>21.684000000000001</v>
      </c>
      <c r="O573" s="4">
        <v>15.148999999999999</v>
      </c>
      <c r="P573" s="4">
        <v>118.90900000000001</v>
      </c>
      <c r="Q573">
        <v>8.8140000000000001</v>
      </c>
      <c r="R573">
        <v>1.867</v>
      </c>
      <c r="S573">
        <v>29.399000000000001</v>
      </c>
      <c r="T573" s="4">
        <f t="shared" si="433"/>
        <v>6.6170534936631231</v>
      </c>
      <c r="U573" s="4">
        <f t="shared" si="434"/>
        <v>2.3017853748514741</v>
      </c>
      <c r="V573" s="4">
        <f t="shared" si="435"/>
        <v>5.4006685888858552</v>
      </c>
      <c r="W573" s="4">
        <f t="shared" si="436"/>
        <v>6.8089142328644456</v>
      </c>
      <c r="X573" s="4">
        <f t="shared" si="437"/>
        <v>2.395391872870416</v>
      </c>
      <c r="Y573" s="4">
        <f t="shared" si="438"/>
        <v>5.5628216002248543</v>
      </c>
      <c r="Z573" s="4">
        <f t="shared" si="439"/>
        <v>2.751009161620273</v>
      </c>
      <c r="AA573" s="4">
        <f t="shared" si="440"/>
        <v>0.27292318907213786</v>
      </c>
      <c r="AB573" s="4">
        <f t="shared" si="441"/>
        <v>1.5034139487521339</v>
      </c>
      <c r="AD573" s="4">
        <f t="shared" si="442"/>
        <v>6.9434577396806345</v>
      </c>
      <c r="AE573" s="4">
        <f t="shared" si="443"/>
        <v>59.019577319782798</v>
      </c>
      <c r="AF573" s="4">
        <f t="shared" si="429"/>
        <v>88.379268029346591</v>
      </c>
      <c r="AG573" s="4">
        <f t="shared" si="430"/>
        <v>72.574172588846324</v>
      </c>
    </row>
    <row r="574" spans="1:33" x14ac:dyDescent="0.3">
      <c r="A574">
        <v>9</v>
      </c>
      <c r="B574" t="s">
        <v>11</v>
      </c>
      <c r="C574">
        <v>17.5</v>
      </c>
      <c r="D574">
        <v>21.53</v>
      </c>
      <c r="E574">
        <v>11.77</v>
      </c>
      <c r="F574">
        <f t="shared" si="431"/>
        <v>9.7600000000000016</v>
      </c>
      <c r="G574">
        <v>14400</v>
      </c>
      <c r="H574">
        <v>5.04</v>
      </c>
      <c r="I574">
        <v>4.91</v>
      </c>
      <c r="J574" s="4">
        <f t="shared" si="432"/>
        <v>4.9749999999999996</v>
      </c>
      <c r="K574" s="4">
        <v>21.077000000000002</v>
      </c>
      <c r="L574" s="4">
        <v>14.577999999999999</v>
      </c>
      <c r="M574" s="4">
        <v>114.97199999999999</v>
      </c>
      <c r="N574" s="4">
        <v>21.684000000000001</v>
      </c>
      <c r="O574" s="4">
        <v>15.148999999999999</v>
      </c>
      <c r="P574" s="4">
        <v>118.90900000000001</v>
      </c>
      <c r="Q574">
        <v>8.6850000000000005</v>
      </c>
      <c r="R574">
        <v>1.9239999999999999</v>
      </c>
      <c r="S574">
        <v>29.59</v>
      </c>
      <c r="T574" s="4">
        <f t="shared" si="433"/>
        <v>6.6170534936631231</v>
      </c>
      <c r="U574" s="4">
        <f t="shared" si="434"/>
        <v>2.3017853748514741</v>
      </c>
      <c r="V574" s="4">
        <f t="shared" si="435"/>
        <v>5.4006685888858552</v>
      </c>
      <c r="W574" s="4">
        <f t="shared" si="436"/>
        <v>6.8089142328644456</v>
      </c>
      <c r="X574" s="4">
        <f t="shared" si="437"/>
        <v>2.395391872870416</v>
      </c>
      <c r="Y574" s="4">
        <f t="shared" si="438"/>
        <v>5.5628216002248543</v>
      </c>
      <c r="Z574" s="4">
        <f t="shared" si="439"/>
        <v>2.710478156716329</v>
      </c>
      <c r="AA574" s="4">
        <f t="shared" si="440"/>
        <v>0.28157297222364375</v>
      </c>
      <c r="AB574" s="4">
        <f t="shared" si="441"/>
        <v>1.5129063128454001</v>
      </c>
      <c r="AD574" s="4">
        <f t="shared" si="442"/>
        <v>6.3402132431710161</v>
      </c>
      <c r="AE574" s="4">
        <f t="shared" si="443"/>
        <v>59.623347650972569</v>
      </c>
      <c r="AF574" s="4">
        <f t="shared" si="429"/>
        <v>88.010970956644002</v>
      </c>
      <c r="AG574" s="4">
        <f t="shared" si="430"/>
        <v>72.401009409429349</v>
      </c>
    </row>
    <row r="575" spans="1:33" x14ac:dyDescent="0.3">
      <c r="A575">
        <v>9</v>
      </c>
      <c r="B575" t="s">
        <v>12</v>
      </c>
      <c r="C575">
        <v>16.899999999999999</v>
      </c>
      <c r="D575">
        <v>21.31</v>
      </c>
      <c r="E575">
        <v>11.8</v>
      </c>
      <c r="F575">
        <f t="shared" si="431"/>
        <v>9.509999999999998</v>
      </c>
      <c r="G575">
        <v>14400</v>
      </c>
      <c r="H575">
        <v>5.04</v>
      </c>
      <c r="I575">
        <v>4.91</v>
      </c>
      <c r="J575" s="4">
        <f t="shared" si="432"/>
        <v>4.9749999999999996</v>
      </c>
      <c r="K575" s="4">
        <v>21.077000000000002</v>
      </c>
      <c r="L575" s="4">
        <v>14.577999999999999</v>
      </c>
      <c r="M575" s="4">
        <v>114.97199999999999</v>
      </c>
      <c r="N575" s="4">
        <v>21.684000000000001</v>
      </c>
      <c r="O575" s="4">
        <v>15.148999999999999</v>
      </c>
      <c r="P575" s="4">
        <v>118.90900000000001</v>
      </c>
      <c r="Q575">
        <v>8.0679999999999996</v>
      </c>
      <c r="R575">
        <v>1.796</v>
      </c>
      <c r="S575">
        <v>27.161000000000001</v>
      </c>
      <c r="T575" s="4">
        <f t="shared" si="433"/>
        <v>6.6170534936631231</v>
      </c>
      <c r="U575" s="4">
        <f t="shared" si="434"/>
        <v>2.3017853748514741</v>
      </c>
      <c r="V575" s="4">
        <f t="shared" si="435"/>
        <v>5.4006685888858552</v>
      </c>
      <c r="W575" s="4">
        <f t="shared" si="436"/>
        <v>6.8089142328644456</v>
      </c>
      <c r="X575" s="4">
        <f t="shared" si="437"/>
        <v>2.395391872870416</v>
      </c>
      <c r="Y575" s="4">
        <f t="shared" si="438"/>
        <v>5.5628216002248543</v>
      </c>
      <c r="Z575" s="4">
        <f t="shared" si="439"/>
        <v>2.5166774173941215</v>
      </c>
      <c r="AA575" s="4">
        <f t="shared" si="440"/>
        <v>0.26216277609652439</v>
      </c>
      <c r="AB575" s="4">
        <f t="shared" si="441"/>
        <v>1.3919247313246139</v>
      </c>
      <c r="AD575" s="4">
        <f t="shared" si="442"/>
        <v>6.3971407810816752</v>
      </c>
      <c r="AE575" s="4">
        <f t="shared" si="443"/>
        <v>62.510301400150567</v>
      </c>
      <c r="AF575" s="4">
        <f t="shared" si="429"/>
        <v>88.837433110548588</v>
      </c>
      <c r="AG575" s="4">
        <f t="shared" si="430"/>
        <v>74.607999691428219</v>
      </c>
    </row>
    <row r="576" spans="1:33" x14ac:dyDescent="0.3">
      <c r="A576">
        <v>9</v>
      </c>
      <c r="B576" t="s">
        <v>13</v>
      </c>
      <c r="C576">
        <v>17.2</v>
      </c>
      <c r="D576">
        <v>20.69</v>
      </c>
      <c r="E576">
        <v>11.71</v>
      </c>
      <c r="F576">
        <f t="shared" si="431"/>
        <v>8.98</v>
      </c>
      <c r="G576">
        <v>14400</v>
      </c>
      <c r="H576">
        <v>5.04</v>
      </c>
      <c r="I576">
        <v>4.91</v>
      </c>
      <c r="J576" s="4">
        <f t="shared" si="432"/>
        <v>4.9749999999999996</v>
      </c>
      <c r="K576" s="4">
        <v>21.077000000000002</v>
      </c>
      <c r="L576" s="4">
        <v>14.577999999999999</v>
      </c>
      <c r="M576" s="4">
        <v>114.97199999999999</v>
      </c>
      <c r="N576" s="4">
        <v>21.684000000000001</v>
      </c>
      <c r="O576" s="4">
        <v>15.148999999999999</v>
      </c>
      <c r="P576" s="4">
        <v>118.90900000000001</v>
      </c>
      <c r="Q576">
        <v>9.0570000000000004</v>
      </c>
      <c r="R576">
        <v>1.974</v>
      </c>
      <c r="S576">
        <v>30.992000000000001</v>
      </c>
      <c r="T576" s="4">
        <f t="shared" si="433"/>
        <v>6.6170534936631231</v>
      </c>
      <c r="U576" s="4">
        <f t="shared" si="434"/>
        <v>2.3017853748514741</v>
      </c>
      <c r="V576" s="4">
        <f t="shared" si="435"/>
        <v>5.4006685888858552</v>
      </c>
      <c r="W576" s="4">
        <f t="shared" si="436"/>
        <v>6.8089142328644456</v>
      </c>
      <c r="X576" s="4">
        <f t="shared" si="437"/>
        <v>2.395391872870416</v>
      </c>
      <c r="Y576" s="4">
        <f t="shared" si="438"/>
        <v>5.5628216002248543</v>
      </c>
      <c r="Z576" s="4">
        <f t="shared" si="439"/>
        <v>2.8273690140861469</v>
      </c>
      <c r="AA576" s="4">
        <f t="shared" si="440"/>
        <v>0.28916842785659008</v>
      </c>
      <c r="AB576" s="4">
        <f t="shared" si="441"/>
        <v>1.5824745572213761</v>
      </c>
      <c r="AD576" s="4">
        <f t="shared" si="442"/>
        <v>5.9352632432110486</v>
      </c>
      <c r="AE576" s="4">
        <f t="shared" si="443"/>
        <v>57.882082369381585</v>
      </c>
      <c r="AF576" s="4">
        <f t="shared" si="429"/>
        <v>87.687565846196861</v>
      </c>
      <c r="AG576" s="4">
        <f t="shared" si="430"/>
        <v>71.131920037778841</v>
      </c>
    </row>
    <row r="577" spans="1:33" x14ac:dyDescent="0.3">
      <c r="A577">
        <v>9</v>
      </c>
      <c r="B577" t="s">
        <v>14</v>
      </c>
      <c r="C577">
        <v>17.2</v>
      </c>
      <c r="D577">
        <v>21.2</v>
      </c>
      <c r="E577">
        <v>11.77</v>
      </c>
      <c r="F577">
        <f t="shared" si="431"/>
        <v>9.43</v>
      </c>
      <c r="G577">
        <v>14400</v>
      </c>
      <c r="H577">
        <v>5.04</v>
      </c>
      <c r="I577">
        <v>4.91</v>
      </c>
      <c r="J577" s="4">
        <f t="shared" si="432"/>
        <v>4.9749999999999996</v>
      </c>
      <c r="K577" s="4">
        <v>21.077000000000002</v>
      </c>
      <c r="L577" s="4">
        <v>14.577999999999999</v>
      </c>
      <c r="M577" s="4">
        <v>114.97199999999999</v>
      </c>
      <c r="N577" s="4">
        <v>21.684000000000001</v>
      </c>
      <c r="O577" s="4">
        <v>15.148999999999999</v>
      </c>
      <c r="P577" s="4">
        <v>118.90900000000001</v>
      </c>
      <c r="Q577">
        <v>9.0440000000000005</v>
      </c>
      <c r="R577">
        <v>1.9359999999999999</v>
      </c>
      <c r="S577">
        <v>30.829000000000001</v>
      </c>
      <c r="T577" s="4">
        <f t="shared" si="433"/>
        <v>6.6170534936631231</v>
      </c>
      <c r="U577" s="4">
        <f t="shared" si="434"/>
        <v>2.3017853748514741</v>
      </c>
      <c r="V577" s="4">
        <f t="shared" si="435"/>
        <v>5.4006685888858552</v>
      </c>
      <c r="W577" s="4">
        <f t="shared" si="436"/>
        <v>6.8089142328644456</v>
      </c>
      <c r="X577" s="4">
        <f t="shared" si="437"/>
        <v>2.395391872870416</v>
      </c>
      <c r="Y577" s="4">
        <f t="shared" si="438"/>
        <v>5.5628216002248543</v>
      </c>
      <c r="Z577" s="4">
        <f t="shared" si="439"/>
        <v>2.8232835682412092</v>
      </c>
      <c r="AA577" s="4">
        <f t="shared" si="440"/>
        <v>0.28339521372199983</v>
      </c>
      <c r="AB577" s="4">
        <f t="shared" si="441"/>
        <v>1.5743962088894941</v>
      </c>
      <c r="AD577" s="4">
        <f t="shared" si="442"/>
        <v>6.2326873478263005</v>
      </c>
      <c r="AE577" s="4">
        <f t="shared" si="443"/>
        <v>57.942941235247389</v>
      </c>
      <c r="AF577" s="4">
        <f t="shared" si="429"/>
        <v>87.933382166515202</v>
      </c>
      <c r="AG577" s="4">
        <f t="shared" si="430"/>
        <v>71.279288224232914</v>
      </c>
    </row>
    <row r="578" spans="1:33" x14ac:dyDescent="0.3">
      <c r="A578">
        <v>10</v>
      </c>
      <c r="B578" t="s">
        <v>11</v>
      </c>
      <c r="C578">
        <v>16.7</v>
      </c>
      <c r="D578">
        <v>20.79</v>
      </c>
      <c r="E578">
        <v>11.84</v>
      </c>
      <c r="F578">
        <f>D578-E578</f>
        <v>8.9499999999999993</v>
      </c>
      <c r="G578">
        <v>14400</v>
      </c>
      <c r="H578">
        <v>5.04</v>
      </c>
      <c r="I578">
        <v>4.91</v>
      </c>
      <c r="J578" s="4">
        <f t="shared" si="432"/>
        <v>4.9749999999999996</v>
      </c>
      <c r="K578" s="4">
        <v>21.077000000000002</v>
      </c>
      <c r="L578" s="4">
        <v>14.577999999999999</v>
      </c>
      <c r="M578" s="4">
        <v>114.97199999999999</v>
      </c>
      <c r="N578" s="4">
        <v>21.684000000000001</v>
      </c>
      <c r="O578" s="4">
        <v>15.148999999999999</v>
      </c>
      <c r="P578" s="4">
        <v>118.90900000000001</v>
      </c>
      <c r="Q578">
        <v>9.9109999999999996</v>
      </c>
      <c r="R578">
        <v>2.5169999999999999</v>
      </c>
      <c r="S578">
        <v>35.756999999999998</v>
      </c>
      <c r="T578" s="4">
        <f t="shared" si="433"/>
        <v>6.6170534936631231</v>
      </c>
      <c r="U578" s="4">
        <f t="shared" si="434"/>
        <v>2.3017853748514741</v>
      </c>
      <c r="V578" s="4">
        <f t="shared" si="435"/>
        <v>5.4006685888858552</v>
      </c>
      <c r="W578" s="4">
        <f t="shared" si="436"/>
        <v>6.8089142328644456</v>
      </c>
      <c r="X578" s="4">
        <f t="shared" si="437"/>
        <v>2.395391872870416</v>
      </c>
      <c r="Y578" s="4">
        <f t="shared" si="438"/>
        <v>5.5628216002248543</v>
      </c>
      <c r="Z578" s="4">
        <f t="shared" si="439"/>
        <v>3.0958349180372648</v>
      </c>
      <c r="AA578" s="4">
        <f t="shared" si="440"/>
        <v>0.37208704000570625</v>
      </c>
      <c r="AB578" s="4">
        <f t="shared" si="441"/>
        <v>1.8174871836573658</v>
      </c>
      <c r="AD578" s="4">
        <f t="shared" si="442"/>
        <v>6.0925438009942834</v>
      </c>
      <c r="AE578" s="4">
        <f t="shared" si="443"/>
        <v>53.882878596223804</v>
      </c>
      <c r="AF578" s="4">
        <f t="shared" si="429"/>
        <v>84.15699385471703</v>
      </c>
      <c r="AG578" s="4">
        <f t="shared" si="430"/>
        <v>66.844733706013585</v>
      </c>
    </row>
    <row r="579" spans="1:33" x14ac:dyDescent="0.3">
      <c r="A579">
        <v>10</v>
      </c>
      <c r="B579" t="s">
        <v>12</v>
      </c>
      <c r="C579">
        <v>17.2</v>
      </c>
      <c r="D579">
        <v>20.82</v>
      </c>
      <c r="E579">
        <v>11.73</v>
      </c>
      <c r="F579">
        <f t="shared" ref="F579:F581" si="444">D579-E579</f>
        <v>9.09</v>
      </c>
      <c r="G579">
        <v>14400</v>
      </c>
      <c r="H579">
        <v>5.04</v>
      </c>
      <c r="I579">
        <v>4.91</v>
      </c>
      <c r="J579" s="4">
        <f t="shared" si="432"/>
        <v>4.9749999999999996</v>
      </c>
      <c r="K579" s="4">
        <v>21.077000000000002</v>
      </c>
      <c r="L579" s="4">
        <v>14.577999999999999</v>
      </c>
      <c r="M579" s="4">
        <v>114.97199999999999</v>
      </c>
      <c r="N579" s="4">
        <v>21.684000000000001</v>
      </c>
      <c r="O579" s="4">
        <v>15.148999999999999</v>
      </c>
      <c r="P579" s="4">
        <v>118.90900000000001</v>
      </c>
      <c r="Q579">
        <v>11.005000000000001</v>
      </c>
      <c r="R579">
        <v>3.4740000000000002</v>
      </c>
      <c r="S579">
        <v>42.652999999999999</v>
      </c>
      <c r="T579" s="4">
        <f t="shared" si="433"/>
        <v>6.6170534936631231</v>
      </c>
      <c r="U579" s="4">
        <f t="shared" si="434"/>
        <v>2.3017853748514741</v>
      </c>
      <c r="V579" s="4">
        <f t="shared" si="435"/>
        <v>5.4006685888858552</v>
      </c>
      <c r="W579" s="4">
        <f t="shared" si="436"/>
        <v>6.8089142328644456</v>
      </c>
      <c r="X579" s="4">
        <f t="shared" si="437"/>
        <v>2.395391872870416</v>
      </c>
      <c r="Y579" s="4">
        <f t="shared" si="438"/>
        <v>5.5628216002248543</v>
      </c>
      <c r="Z579" s="4">
        <f t="shared" si="439"/>
        <v>3.4399729800510346</v>
      </c>
      <c r="AA579" s="4">
        <f t="shared" si="440"/>
        <v>0.51980342838350668</v>
      </c>
      <c r="AB579" s="4">
        <f t="shared" si="441"/>
        <v>2.1536885539476058</v>
      </c>
      <c r="AD579" s="4">
        <f t="shared" si="442"/>
        <v>6.0079669132281088</v>
      </c>
      <c r="AE579" s="4">
        <f t="shared" si="443"/>
        <v>48.756424116018138</v>
      </c>
      <c r="AF579" s="4">
        <f t="shared" si="429"/>
        <v>77.867412662121311</v>
      </c>
      <c r="AG579" s="4">
        <f t="shared" si="430"/>
        <v>60.71162527993652</v>
      </c>
    </row>
    <row r="580" spans="1:33" x14ac:dyDescent="0.3">
      <c r="A580">
        <v>10</v>
      </c>
      <c r="B580" t="s">
        <v>13</v>
      </c>
      <c r="C580">
        <v>16.899999999999999</v>
      </c>
      <c r="D580">
        <v>20.04</v>
      </c>
      <c r="E580">
        <v>11.76</v>
      </c>
      <c r="F580">
        <f t="shared" si="444"/>
        <v>8.2799999999999994</v>
      </c>
      <c r="G580">
        <v>14400</v>
      </c>
      <c r="H580">
        <v>5.04</v>
      </c>
      <c r="I580">
        <v>4.91</v>
      </c>
      <c r="J580" s="4">
        <f t="shared" si="432"/>
        <v>4.9749999999999996</v>
      </c>
      <c r="K580" s="4">
        <v>21.077000000000002</v>
      </c>
      <c r="L580" s="4">
        <v>14.577999999999999</v>
      </c>
      <c r="M580" s="4">
        <v>114.97199999999999</v>
      </c>
      <c r="N580" s="4">
        <v>21.684000000000001</v>
      </c>
      <c r="O580" s="4">
        <v>15.148999999999999</v>
      </c>
      <c r="P580" s="4">
        <v>118.90900000000001</v>
      </c>
      <c r="Q580">
        <v>10.672000000000001</v>
      </c>
      <c r="R580">
        <v>2.66</v>
      </c>
      <c r="S580">
        <v>38.585999999999999</v>
      </c>
      <c r="T580" s="4">
        <f t="shared" si="433"/>
        <v>6.6170534936631231</v>
      </c>
      <c r="U580" s="4">
        <f t="shared" si="434"/>
        <v>2.3017853748514741</v>
      </c>
      <c r="V580" s="4">
        <f t="shared" si="435"/>
        <v>5.4006685888858552</v>
      </c>
      <c r="W580" s="4">
        <f t="shared" si="436"/>
        <v>6.8089142328644456</v>
      </c>
      <c r="X580" s="4">
        <f t="shared" si="437"/>
        <v>2.395391872870416</v>
      </c>
      <c r="Y580" s="4">
        <f t="shared" si="438"/>
        <v>5.5628216002248543</v>
      </c>
      <c r="Z580" s="4">
        <f t="shared" si="439"/>
        <v>3.3351962566257525</v>
      </c>
      <c r="AA580" s="4">
        <f t="shared" si="440"/>
        <v>0.39404235452069847</v>
      </c>
      <c r="AB580" s="4">
        <f t="shared" si="441"/>
        <v>1.9559696293142637</v>
      </c>
      <c r="AD580" s="4">
        <f t="shared" si="442"/>
        <v>5.5697503330553397</v>
      </c>
      <c r="AE580" s="4">
        <f t="shared" si="443"/>
        <v>50.317231136554319</v>
      </c>
      <c r="AF580" s="4">
        <f t="shared" si="429"/>
        <v>83.22216370643423</v>
      </c>
      <c r="AG580" s="4">
        <f t="shared" si="430"/>
        <v>64.318486256192472</v>
      </c>
    </row>
    <row r="581" spans="1:33" x14ac:dyDescent="0.3">
      <c r="A581">
        <v>10</v>
      </c>
      <c r="B581" t="s">
        <v>14</v>
      </c>
      <c r="C581">
        <v>17.100000000000001</v>
      </c>
      <c r="D581">
        <v>20.11</v>
      </c>
      <c r="E581">
        <v>11.84</v>
      </c>
      <c r="F581">
        <f t="shared" si="444"/>
        <v>8.27</v>
      </c>
      <c r="G581">
        <v>14400</v>
      </c>
      <c r="H581">
        <v>5.04</v>
      </c>
      <c r="I581">
        <v>4.91</v>
      </c>
      <c r="J581" s="4">
        <f t="shared" si="432"/>
        <v>4.9749999999999996</v>
      </c>
      <c r="K581" s="4">
        <v>21.077000000000002</v>
      </c>
      <c r="L581" s="4">
        <v>14.577999999999999</v>
      </c>
      <c r="M581" s="4">
        <v>114.97199999999999</v>
      </c>
      <c r="N581" s="4">
        <v>21.684000000000001</v>
      </c>
      <c r="O581" s="4">
        <v>15.148999999999999</v>
      </c>
      <c r="P581" s="4">
        <v>118.90900000000001</v>
      </c>
      <c r="Q581">
        <v>10.175000000000001</v>
      </c>
      <c r="R581">
        <v>2.524</v>
      </c>
      <c r="S581">
        <v>36.241999999999997</v>
      </c>
      <c r="T581" s="4">
        <f t="shared" si="433"/>
        <v>6.6170534936631231</v>
      </c>
      <c r="U581" s="4">
        <f t="shared" si="434"/>
        <v>2.3017853748514741</v>
      </c>
      <c r="V581" s="4">
        <f t="shared" si="435"/>
        <v>5.4006685888858552</v>
      </c>
      <c r="W581" s="4">
        <f t="shared" si="436"/>
        <v>6.8089142328644456</v>
      </c>
      <c r="X581" s="4">
        <f t="shared" si="437"/>
        <v>2.395391872870416</v>
      </c>
      <c r="Y581" s="4">
        <f t="shared" si="438"/>
        <v>5.5628216002248543</v>
      </c>
      <c r="Z581" s="4">
        <f t="shared" si="439"/>
        <v>3.1788587412510618</v>
      </c>
      <c r="AA581" s="4">
        <f t="shared" si="440"/>
        <v>0.37316070822743647</v>
      </c>
      <c r="AB581" s="4">
        <f t="shared" si="441"/>
        <v>1.8412837555403758</v>
      </c>
      <c r="AD581" s="4">
        <f t="shared" si="442"/>
        <v>5.4979589781536093</v>
      </c>
      <c r="AE581" s="4">
        <f t="shared" si="443"/>
        <v>52.646113769957239</v>
      </c>
      <c r="AF581" s="4">
        <f t="shared" si="429"/>
        <v>84.111278389231842</v>
      </c>
      <c r="AG581" s="4">
        <f t="shared" si="430"/>
        <v>66.410627933626515</v>
      </c>
    </row>
    <row r="583" spans="1:33" x14ac:dyDescent="0.3">
      <c r="B583" s="7" t="s">
        <v>55</v>
      </c>
      <c r="C583" s="7"/>
      <c r="D583" s="7"/>
      <c r="E583" s="7" t="s">
        <v>44</v>
      </c>
      <c r="F583" s="7"/>
      <c r="G583" s="7"/>
    </row>
    <row r="584" spans="1:33" x14ac:dyDescent="0.3">
      <c r="A584" t="s">
        <v>1</v>
      </c>
      <c r="B584" t="s">
        <v>46</v>
      </c>
      <c r="C584" t="s">
        <v>47</v>
      </c>
      <c r="D584" t="s">
        <v>57</v>
      </c>
      <c r="E584" t="s">
        <v>46</v>
      </c>
      <c r="F584" t="s">
        <v>47</v>
      </c>
      <c r="G584" t="s">
        <v>57</v>
      </c>
    </row>
    <row r="585" spans="1:33" x14ac:dyDescent="0.3">
      <c r="A585">
        <v>7</v>
      </c>
      <c r="B585" s="4">
        <f>AVERAGE(AE566:AE569)</f>
        <v>67.478150379634087</v>
      </c>
      <c r="C585" s="4">
        <f>AVERAGE(AF566:AF569)</f>
        <v>90.707832748305719</v>
      </c>
      <c r="D585" s="4">
        <f>AVERAGE(AG566:AG569)</f>
        <v>79.123203251209063</v>
      </c>
      <c r="E585" s="4">
        <f>_xlfn.CONFIDENCE.T(0.05,_xlfn.STDEV.S(AE566:AE569),2)</f>
        <v>10.480825529690783</v>
      </c>
      <c r="F585" s="4">
        <f t="shared" ref="F585:G585" si="445">_xlfn.CONFIDENCE.T(0.05,_xlfn.STDEV.S(AF566:AF569),2)</f>
        <v>1.7092343557462035</v>
      </c>
      <c r="G585" s="4">
        <f t="shared" si="445"/>
        <v>7.6118428901090471</v>
      </c>
    </row>
    <row r="586" spans="1:33" x14ac:dyDescent="0.3">
      <c r="A586">
        <v>8</v>
      </c>
      <c r="B586" s="4">
        <f>AVERAGE(AE570:AE573)</f>
        <v>60.451591623974288</v>
      </c>
      <c r="C586" s="4">
        <f>AVERAGE(AF570:AF573)</f>
        <v>89.131145020927804</v>
      </c>
      <c r="D586" s="4">
        <f>AVERAGE(AG570:AG573)</f>
        <v>73.512300741783903</v>
      </c>
      <c r="E586" s="4">
        <f>_xlfn.CONFIDENCE.T(0.05,_xlfn.STDEV.S(AE570:AE573),3)</f>
        <v>3.1045159347009577</v>
      </c>
      <c r="F586" s="4">
        <f t="shared" ref="F586:G586" si="446">_xlfn.CONFIDENCE.T(0.05,_xlfn.STDEV.S(AF570:AF573),3)</f>
        <v>1.8564339274027386</v>
      </c>
      <c r="G586" s="4">
        <f t="shared" si="446"/>
        <v>2.018700677843662</v>
      </c>
    </row>
    <row r="587" spans="1:33" x14ac:dyDescent="0.3">
      <c r="A587">
        <v>9</v>
      </c>
      <c r="B587" s="4">
        <f>AVERAGE(AE574:AE577)</f>
        <v>59.489668163938028</v>
      </c>
      <c r="C587" s="4">
        <f>AVERAGE(AF574:AF577)</f>
        <v>88.11733801997616</v>
      </c>
      <c r="D587" s="4">
        <f>AVERAGE(AG574:AG577)</f>
        <v>72.355054340717331</v>
      </c>
      <c r="E587" s="4">
        <f>_xlfn.CONFIDENCE.T(0.05,_xlfn.STDEV.S(AE574:AE577),4)</f>
        <v>3.4519875945112797</v>
      </c>
      <c r="F587" s="4">
        <f>_xlfn.CONFIDENCE.T(0.05,_xlfn.STDEV.S(AF574:AF577),4)</f>
        <v>0.79475969334609253</v>
      </c>
      <c r="G587" s="4">
        <f>_xlfn.CONFIDENCE.T(0.05,_xlfn.STDEV.S(AG574:AG577),4)</f>
        <v>2.5544302769780636</v>
      </c>
    </row>
    <row r="588" spans="1:33" x14ac:dyDescent="0.3">
      <c r="A588">
        <v>10</v>
      </c>
      <c r="B588" s="4">
        <f>AVERAGE(AE578:AE581)</f>
        <v>51.400661904688377</v>
      </c>
      <c r="C588" s="4">
        <f>AVERAGE(AF578:AF581)</f>
        <v>82.339462153126107</v>
      </c>
      <c r="D588" s="4">
        <f>AVERAGE(AG578:AG581)</f>
        <v>64.571368293942271</v>
      </c>
      <c r="E588" s="4">
        <f>_xlfn.CONFIDENCE.T(0.05,_xlfn.STDEV.S(AE578:AE581),4)</f>
        <v>3.6607777470770602</v>
      </c>
      <c r="F588" s="4">
        <f>_xlfn.CONFIDENCE.T(0.05,_xlfn.STDEV.S(AF578:AF581),4)</f>
        <v>4.793178912055331</v>
      </c>
      <c r="G588" s="4">
        <f>_xlfn.CONFIDENCE.T(0.05,_xlfn.STDEV.S(AG578:AG581),4)</f>
        <v>4.4547268867078094</v>
      </c>
    </row>
    <row r="590" spans="1:33" x14ac:dyDescent="0.3">
      <c r="K590" s="7" t="s">
        <v>49</v>
      </c>
      <c r="L590" s="7"/>
      <c r="M590" s="7"/>
      <c r="N590" s="7" t="s">
        <v>50</v>
      </c>
      <c r="O590" s="7"/>
      <c r="P590" s="7"/>
      <c r="Q590" s="7" t="s">
        <v>51</v>
      </c>
      <c r="R590" s="7"/>
      <c r="S590" s="7"/>
      <c r="T590" s="7" t="s">
        <v>52</v>
      </c>
      <c r="U590" s="7"/>
      <c r="V590" s="7"/>
      <c r="W590" s="7" t="s">
        <v>53</v>
      </c>
      <c r="X590" s="7"/>
      <c r="Y590" s="7"/>
      <c r="Z590" s="7" t="s">
        <v>54</v>
      </c>
      <c r="AA590" s="7"/>
      <c r="AB590" s="7"/>
      <c r="AE590" s="7" t="s">
        <v>34</v>
      </c>
      <c r="AF590" s="7"/>
      <c r="AG590" s="7"/>
    </row>
    <row r="591" spans="1:33" x14ac:dyDescent="0.3">
      <c r="A591" t="s">
        <v>1</v>
      </c>
      <c r="B591" t="s">
        <v>2</v>
      </c>
      <c r="C591" t="s">
        <v>3</v>
      </c>
      <c r="D591" t="s">
        <v>6</v>
      </c>
      <c r="E591" t="s">
        <v>5</v>
      </c>
      <c r="F591" t="s">
        <v>4</v>
      </c>
      <c r="G591" t="s">
        <v>7</v>
      </c>
      <c r="H591" t="s">
        <v>10</v>
      </c>
      <c r="I591" t="s">
        <v>9</v>
      </c>
      <c r="J591" t="s">
        <v>8</v>
      </c>
      <c r="K591" t="s">
        <v>46</v>
      </c>
      <c r="L591" t="s">
        <v>47</v>
      </c>
      <c r="M591" t="s">
        <v>57</v>
      </c>
      <c r="N591" t="s">
        <v>46</v>
      </c>
      <c r="O591" t="s">
        <v>47</v>
      </c>
      <c r="P591" t="s">
        <v>57</v>
      </c>
      <c r="Q591" t="s">
        <v>46</v>
      </c>
      <c r="R591" t="s">
        <v>47</v>
      </c>
      <c r="S591" t="s">
        <v>57</v>
      </c>
      <c r="T591" t="s">
        <v>46</v>
      </c>
      <c r="U591" t="s">
        <v>47</v>
      </c>
      <c r="V591" t="s">
        <v>57</v>
      </c>
      <c r="W591" t="s">
        <v>46</v>
      </c>
      <c r="X591" t="s">
        <v>47</v>
      </c>
      <c r="Y591" t="s">
        <v>57</v>
      </c>
      <c r="Z591" t="s">
        <v>46</v>
      </c>
      <c r="AA591" t="s">
        <v>47</v>
      </c>
      <c r="AB591" t="s">
        <v>57</v>
      </c>
      <c r="AD591" t="s">
        <v>23</v>
      </c>
      <c r="AE591" t="s">
        <v>46</v>
      </c>
      <c r="AF591" t="s">
        <v>47</v>
      </c>
      <c r="AG591" t="s">
        <v>57</v>
      </c>
    </row>
    <row r="592" spans="1:33" x14ac:dyDescent="0.3">
      <c r="A592">
        <v>7</v>
      </c>
      <c r="B592" t="s">
        <v>11</v>
      </c>
      <c r="C592">
        <v>17</v>
      </c>
      <c r="D592">
        <v>23.02</v>
      </c>
      <c r="E592">
        <v>11.85</v>
      </c>
      <c r="F592">
        <f>D592-E592</f>
        <v>11.17</v>
      </c>
      <c r="G592">
        <v>12300</v>
      </c>
      <c r="H592">
        <v>5.05</v>
      </c>
      <c r="I592">
        <v>4.91</v>
      </c>
      <c r="J592" s="4">
        <f>(H592+I592)/2</f>
        <v>4.9800000000000004</v>
      </c>
      <c r="K592" s="4">
        <v>13.829000000000001</v>
      </c>
      <c r="L592" s="4">
        <v>20.792000000000002</v>
      </c>
      <c r="M592" s="4">
        <v>113.967</v>
      </c>
      <c r="N592" s="4">
        <v>14.099</v>
      </c>
      <c r="O592" s="4">
        <v>21.834</v>
      </c>
      <c r="P592" s="4">
        <v>116.892</v>
      </c>
      <c r="Q592">
        <v>4.7690000000000001</v>
      </c>
      <c r="R592">
        <v>1.627</v>
      </c>
      <c r="S592">
        <v>16.658000000000001</v>
      </c>
      <c r="T592" s="4">
        <f>0.3076*K592^1.0067</f>
        <v>4.3293271599846825</v>
      </c>
      <c r="U592" s="4">
        <f>0.1428*L592^1.0375</f>
        <v>3.326944713625704</v>
      </c>
      <c r="V592" s="4">
        <f>-0.000048666*M592^2+0.052569*M592</f>
        <v>5.3590339969867262</v>
      </c>
      <c r="W592" s="4">
        <f>0.3076*N592^1.0067</f>
        <v>4.4144256168375646</v>
      </c>
      <c r="X592" s="4">
        <f>0.1428*O592^1.0375</f>
        <v>3.500088393023745</v>
      </c>
      <c r="Y592" s="4">
        <f>-0.000048666*P592^2+0.052569*P592</f>
        <v>5.4799359935117753</v>
      </c>
      <c r="Z592" s="4">
        <f>0.3076*Q592^1.0067</f>
        <v>1.4823785312379341</v>
      </c>
      <c r="AA592" s="4">
        <f>0.1428*R592^1.0375</f>
        <v>0.23661528370776344</v>
      </c>
      <c r="AB592" s="4">
        <f>-0.000048666*S592^2+0.052569*S592</f>
        <v>0.86219012407797602</v>
      </c>
      <c r="AD592" s="4">
        <f>F592/1000/PI()/0.0007/C592*100/G592*60*60</f>
        <v>8.7448774634300666</v>
      </c>
      <c r="AE592" s="4">
        <f>(1-2*Z592/(T592+W592))*100</f>
        <v>66.092853513255974</v>
      </c>
      <c r="AF592" s="4">
        <f t="shared" ref="AF592:AF607" si="447">(1-2*AA592/(U592+X592))*100</f>
        <v>93.068283688933533</v>
      </c>
      <c r="AG592" s="4">
        <f t="shared" ref="AG592:AG607" si="448">(1-2*AB592/(V592+Y592))*100</f>
        <v>84.090921465161799</v>
      </c>
    </row>
    <row r="593" spans="1:33" x14ac:dyDescent="0.3">
      <c r="A593">
        <v>7</v>
      </c>
      <c r="B593" t="s">
        <v>12</v>
      </c>
      <c r="C593">
        <v>17.2</v>
      </c>
      <c r="D593">
        <v>22.74</v>
      </c>
      <c r="E593">
        <v>11.75</v>
      </c>
      <c r="F593">
        <f t="shared" ref="F593:F603" si="449">D593-E593</f>
        <v>10.989999999999998</v>
      </c>
      <c r="G593">
        <v>12300</v>
      </c>
      <c r="H593">
        <v>5.05</v>
      </c>
      <c r="I593">
        <v>4.91</v>
      </c>
      <c r="J593" s="4">
        <f t="shared" ref="J593:J607" si="450">(H593+I593)/2</f>
        <v>4.9800000000000004</v>
      </c>
      <c r="K593" s="4">
        <v>13.829000000000001</v>
      </c>
      <c r="L593" s="4">
        <v>20.792000000000002</v>
      </c>
      <c r="M593" s="4">
        <v>113.967</v>
      </c>
      <c r="N593" s="4">
        <v>14.099</v>
      </c>
      <c r="O593" s="4">
        <v>21.834</v>
      </c>
      <c r="P593" s="4">
        <v>116.892</v>
      </c>
      <c r="Q593">
        <v>4.79</v>
      </c>
      <c r="R593">
        <v>1.83</v>
      </c>
      <c r="S593">
        <v>16.734000000000002</v>
      </c>
      <c r="T593" s="4">
        <f t="shared" ref="T593:T607" si="451">0.3076*K593^1.0067</f>
        <v>4.3293271599846825</v>
      </c>
      <c r="U593" s="4">
        <f t="shared" ref="U593:U607" si="452">0.1428*L593^1.0375</f>
        <v>3.326944713625704</v>
      </c>
      <c r="V593" s="4">
        <f t="shared" ref="V593:V607" si="453">-0.000048666*M593^2+0.052569*M593</f>
        <v>5.3590339969867262</v>
      </c>
      <c r="W593" s="4">
        <f t="shared" ref="W593:W607" si="454">0.3076*N593^1.0067</f>
        <v>4.4144256168375646</v>
      </c>
      <c r="X593" s="4">
        <f t="shared" ref="X593:X607" si="455">0.1428*O593^1.0375</f>
        <v>3.500088393023745</v>
      </c>
      <c r="Y593" s="4">
        <f t="shared" ref="Y593:Y607" si="456">-0.000048666*P593^2+0.052569*P593</f>
        <v>5.4799359935117753</v>
      </c>
      <c r="Z593" s="4">
        <f t="shared" ref="Z593:Z607" si="457">0.3076*Q593^1.0067</f>
        <v>1.4889499259608563</v>
      </c>
      <c r="AA593" s="4">
        <f t="shared" ref="AA593:AA607" si="458">0.1428*R593^1.0375</f>
        <v>0.26731369743669392</v>
      </c>
      <c r="AB593" s="4">
        <f t="shared" ref="AB593:AB607" si="459">-0.000048666*S593^2+0.052569*S593</f>
        <v>0.86606186389250406</v>
      </c>
      <c r="AD593" s="4">
        <f t="shared" ref="AD593:AD607" si="460">F593/1000/PI()/0.0007/C593*100/G593*60*60</f>
        <v>8.5039113098448897</v>
      </c>
      <c r="AE593" s="4">
        <f t="shared" ref="AE593:AE607" si="461">(1-2*Z593/(T593+W593))*100</f>
        <v>65.94254288827257</v>
      </c>
      <c r="AF593" s="4">
        <f t="shared" si="447"/>
        <v>92.168964372639891</v>
      </c>
      <c r="AG593" s="4">
        <f t="shared" si="448"/>
        <v>84.019480362955179</v>
      </c>
    </row>
    <row r="594" spans="1:33" x14ac:dyDescent="0.3">
      <c r="A594">
        <v>7</v>
      </c>
      <c r="B594" t="s">
        <v>13</v>
      </c>
      <c r="C594">
        <v>17.3</v>
      </c>
      <c r="D594">
        <v>23.19</v>
      </c>
      <c r="E594">
        <v>11.76</v>
      </c>
      <c r="F594">
        <f t="shared" si="449"/>
        <v>11.430000000000001</v>
      </c>
      <c r="G594">
        <v>12300</v>
      </c>
      <c r="H594">
        <v>5.05</v>
      </c>
      <c r="I594">
        <v>4.91</v>
      </c>
      <c r="J594" s="4">
        <f t="shared" si="450"/>
        <v>4.9800000000000004</v>
      </c>
      <c r="K594" s="4">
        <v>13.829000000000001</v>
      </c>
      <c r="L594" s="4">
        <v>20.792000000000002</v>
      </c>
      <c r="M594" s="4">
        <v>113.967</v>
      </c>
      <c r="N594" s="4">
        <v>14.099</v>
      </c>
      <c r="O594" s="4">
        <v>21.834</v>
      </c>
      <c r="P594" s="4">
        <v>116.892</v>
      </c>
      <c r="Q594">
        <v>4.9710000000000001</v>
      </c>
      <c r="R594">
        <v>1.921</v>
      </c>
      <c r="S594">
        <v>17.558</v>
      </c>
      <c r="T594" s="4">
        <f t="shared" si="451"/>
        <v>4.3293271599846825</v>
      </c>
      <c r="U594" s="4">
        <f t="shared" si="452"/>
        <v>3.326944713625704</v>
      </c>
      <c r="V594" s="4">
        <f t="shared" si="453"/>
        <v>5.3590339969867262</v>
      </c>
      <c r="W594" s="4">
        <f t="shared" si="454"/>
        <v>4.4144256168375646</v>
      </c>
      <c r="X594" s="4">
        <f t="shared" si="455"/>
        <v>3.500088393023745</v>
      </c>
      <c r="Y594" s="4">
        <f t="shared" si="456"/>
        <v>5.4799359935117753</v>
      </c>
      <c r="Z594" s="4">
        <f t="shared" si="457"/>
        <v>1.5455970048888736</v>
      </c>
      <c r="AA594" s="4">
        <f t="shared" si="458"/>
        <v>0.28111747833542244</v>
      </c>
      <c r="AB594" s="4">
        <f t="shared" si="459"/>
        <v>0.90800358380757584</v>
      </c>
      <c r="AD594" s="4">
        <f t="shared" si="460"/>
        <v>8.7932537086803357</v>
      </c>
      <c r="AE594" s="4">
        <f t="shared" si="461"/>
        <v>64.646827412917958</v>
      </c>
      <c r="AF594" s="4">
        <f t="shared" si="447"/>
        <v>91.764578435642335</v>
      </c>
      <c r="AG594" s="4">
        <f t="shared" si="448"/>
        <v>83.245574356169698</v>
      </c>
    </row>
    <row r="595" spans="1:33" x14ac:dyDescent="0.3">
      <c r="A595">
        <v>7</v>
      </c>
      <c r="B595" t="s">
        <v>14</v>
      </c>
      <c r="C595">
        <v>17.600000000000001</v>
      </c>
      <c r="D595">
        <v>22.95</v>
      </c>
      <c r="E595">
        <v>11.75</v>
      </c>
      <c r="F595">
        <f t="shared" si="449"/>
        <v>11.2</v>
      </c>
      <c r="G595">
        <v>12300</v>
      </c>
      <c r="H595">
        <v>5.05</v>
      </c>
      <c r="I595">
        <v>4.91</v>
      </c>
      <c r="J595" s="4">
        <f t="shared" si="450"/>
        <v>4.9800000000000004</v>
      </c>
      <c r="K595" s="4">
        <v>13.829000000000001</v>
      </c>
      <c r="L595" s="4">
        <v>20.792000000000002</v>
      </c>
      <c r="M595" s="4">
        <v>113.967</v>
      </c>
      <c r="N595" s="4">
        <v>14.099</v>
      </c>
      <c r="O595" s="4">
        <v>21.834</v>
      </c>
      <c r="P595" s="4">
        <v>116.892</v>
      </c>
      <c r="Q595">
        <v>4.9130000000000003</v>
      </c>
      <c r="R595">
        <v>1.9830000000000001</v>
      </c>
      <c r="S595">
        <v>17.297000000000001</v>
      </c>
      <c r="T595" s="4">
        <f t="shared" si="451"/>
        <v>4.3293271599846825</v>
      </c>
      <c r="U595" s="4">
        <f t="shared" si="452"/>
        <v>3.326944713625704</v>
      </c>
      <c r="V595" s="4">
        <f t="shared" si="453"/>
        <v>5.3590339969867262</v>
      </c>
      <c r="W595" s="4">
        <f t="shared" si="454"/>
        <v>4.4144256168375646</v>
      </c>
      <c r="X595" s="4">
        <f t="shared" si="455"/>
        <v>3.500088393023745</v>
      </c>
      <c r="Y595" s="4">
        <f t="shared" si="456"/>
        <v>5.4799359935117753</v>
      </c>
      <c r="Z595" s="4">
        <f t="shared" si="457"/>
        <v>1.527443372987066</v>
      </c>
      <c r="AA595" s="4">
        <f t="shared" si="458"/>
        <v>0.29053638159555412</v>
      </c>
      <c r="AB595" s="4">
        <f t="shared" si="459"/>
        <v>0.89472579695280596</v>
      </c>
      <c r="AD595" s="4">
        <f t="shared" si="460"/>
        <v>8.4694426479057388</v>
      </c>
      <c r="AE595" s="4">
        <f t="shared" si="461"/>
        <v>65.062064036486021</v>
      </c>
      <c r="AF595" s="4">
        <f t="shared" si="447"/>
        <v>91.488648815469347</v>
      </c>
      <c r="AG595" s="4">
        <f t="shared" si="448"/>
        <v>83.490575253236656</v>
      </c>
    </row>
    <row r="596" spans="1:33" x14ac:dyDescent="0.3">
      <c r="A596">
        <v>8</v>
      </c>
      <c r="B596" t="s">
        <v>11</v>
      </c>
      <c r="C596">
        <v>17.3</v>
      </c>
      <c r="D596">
        <v>20.74</v>
      </c>
      <c r="E596">
        <v>11.65</v>
      </c>
      <c r="F596">
        <f t="shared" si="449"/>
        <v>9.0899999999999981</v>
      </c>
      <c r="G596">
        <v>12300</v>
      </c>
      <c r="H596">
        <v>5.05</v>
      </c>
      <c r="I596">
        <v>4.91</v>
      </c>
      <c r="J596" s="4">
        <f t="shared" si="450"/>
        <v>4.9800000000000004</v>
      </c>
      <c r="K596" s="4">
        <v>13.829000000000001</v>
      </c>
      <c r="L596" s="4">
        <v>20.792000000000002</v>
      </c>
      <c r="M596" s="4">
        <v>113.967</v>
      </c>
      <c r="N596" s="4">
        <v>14.099</v>
      </c>
      <c r="O596" s="4">
        <v>21.834</v>
      </c>
      <c r="P596" s="4">
        <v>116.892</v>
      </c>
      <c r="Q596">
        <v>5.8849999999999998</v>
      </c>
      <c r="R596">
        <v>2.4209999999999998</v>
      </c>
      <c r="S596">
        <v>21.927</v>
      </c>
      <c r="T596" s="4">
        <f t="shared" si="451"/>
        <v>4.3293271599846825</v>
      </c>
      <c r="U596" s="4">
        <f t="shared" si="452"/>
        <v>3.326944713625704</v>
      </c>
      <c r="V596" s="4">
        <f t="shared" si="453"/>
        <v>5.3590339969867262</v>
      </c>
      <c r="W596" s="4">
        <f t="shared" si="454"/>
        <v>4.4144256168375646</v>
      </c>
      <c r="X596" s="4">
        <f t="shared" si="455"/>
        <v>3.500088393023745</v>
      </c>
      <c r="Y596" s="4">
        <f t="shared" si="456"/>
        <v>5.4799359935117753</v>
      </c>
      <c r="Z596" s="4">
        <f t="shared" si="457"/>
        <v>1.8318508048305211</v>
      </c>
      <c r="AA596" s="4">
        <f t="shared" si="458"/>
        <v>0.35737387521480368</v>
      </c>
      <c r="AB596" s="4">
        <f t="shared" si="459"/>
        <v>1.1292821748508859</v>
      </c>
      <c r="AD596" s="4">
        <f t="shared" si="460"/>
        <v>6.9930600360371136</v>
      </c>
      <c r="AE596" s="4">
        <f t="shared" si="461"/>
        <v>58.099208621580608</v>
      </c>
      <c r="AF596" s="4">
        <f t="shared" si="447"/>
        <v>89.530624221911978</v>
      </c>
      <c r="AG596" s="4">
        <f t="shared" si="448"/>
        <v>79.16255555941531</v>
      </c>
    </row>
    <row r="597" spans="1:33" x14ac:dyDescent="0.3">
      <c r="A597">
        <v>8</v>
      </c>
      <c r="B597" t="s">
        <v>12</v>
      </c>
      <c r="C597">
        <v>17.2</v>
      </c>
      <c r="D597">
        <v>21.59</v>
      </c>
      <c r="E597">
        <v>11.7</v>
      </c>
      <c r="F597">
        <f t="shared" si="449"/>
        <v>9.89</v>
      </c>
      <c r="G597">
        <v>12300</v>
      </c>
      <c r="H597">
        <v>5.05</v>
      </c>
      <c r="I597">
        <v>4.91</v>
      </c>
      <c r="J597" s="4">
        <f t="shared" si="450"/>
        <v>4.9800000000000004</v>
      </c>
      <c r="K597" s="4">
        <v>13.829000000000001</v>
      </c>
      <c r="L597" s="4">
        <v>20.792000000000002</v>
      </c>
      <c r="M597" s="4">
        <v>113.967</v>
      </c>
      <c r="N597" s="4">
        <v>14.099</v>
      </c>
      <c r="O597" s="4">
        <v>21.834</v>
      </c>
      <c r="P597" s="4">
        <v>116.892</v>
      </c>
      <c r="Q597">
        <v>6.1340000000000003</v>
      </c>
      <c r="R597">
        <v>3.2149999999999999</v>
      </c>
      <c r="S597">
        <v>25.37</v>
      </c>
      <c r="T597" s="4">
        <f t="shared" si="451"/>
        <v>4.3293271599846825</v>
      </c>
      <c r="U597" s="4">
        <f t="shared" si="452"/>
        <v>3.326944713625704</v>
      </c>
      <c r="V597" s="4">
        <f t="shared" si="453"/>
        <v>5.3590339969867262</v>
      </c>
      <c r="W597" s="4">
        <f t="shared" si="454"/>
        <v>4.4144256168375646</v>
      </c>
      <c r="X597" s="4">
        <f t="shared" si="455"/>
        <v>3.500088393023745</v>
      </c>
      <c r="Y597" s="4">
        <f t="shared" si="456"/>
        <v>5.4799359935117753</v>
      </c>
      <c r="Z597" s="4">
        <f t="shared" si="457"/>
        <v>1.9098883783216984</v>
      </c>
      <c r="AA597" s="4">
        <f t="shared" si="458"/>
        <v>0.47965444265613433</v>
      </c>
      <c r="AB597" s="4">
        <f t="shared" si="459"/>
        <v>1.3023522966245999</v>
      </c>
      <c r="AD597" s="4">
        <f t="shared" si="460"/>
        <v>7.6527463925719736</v>
      </c>
      <c r="AE597" s="4">
        <f t="shared" si="461"/>
        <v>56.314218229399401</v>
      </c>
      <c r="AF597" s="4">
        <f t="shared" si="447"/>
        <v>85.948378009505859</v>
      </c>
      <c r="AG597" s="4">
        <f t="shared" si="448"/>
        <v>75.969076438697613</v>
      </c>
    </row>
    <row r="598" spans="1:33" x14ac:dyDescent="0.3">
      <c r="A598">
        <v>8</v>
      </c>
      <c r="B598" t="s">
        <v>13</v>
      </c>
      <c r="C598">
        <v>17.100000000000001</v>
      </c>
      <c r="J598" s="4"/>
      <c r="K598" s="4"/>
      <c r="L598" s="4"/>
      <c r="M598" s="4"/>
      <c r="N598" s="4"/>
      <c r="O598" s="4"/>
      <c r="P598" s="4"/>
      <c r="T598" s="4"/>
      <c r="U598" s="4"/>
      <c r="V598" s="4"/>
      <c r="W598" s="4"/>
      <c r="X598" s="4"/>
      <c r="Y598" s="4"/>
      <c r="Z598" s="4"/>
      <c r="AA598" s="4"/>
      <c r="AB598" s="4"/>
      <c r="AD598" s="4"/>
      <c r="AE598" s="4"/>
      <c r="AF598" s="4"/>
      <c r="AG598" s="4"/>
    </row>
    <row r="599" spans="1:33" x14ac:dyDescent="0.3">
      <c r="A599">
        <v>8</v>
      </c>
      <c r="B599" t="s">
        <v>14</v>
      </c>
      <c r="C599">
        <v>16.7</v>
      </c>
      <c r="D599">
        <v>20.23</v>
      </c>
      <c r="E599">
        <v>11.86</v>
      </c>
      <c r="F599">
        <f t="shared" si="449"/>
        <v>8.370000000000001</v>
      </c>
      <c r="G599">
        <v>12300</v>
      </c>
      <c r="H599">
        <v>5.05</v>
      </c>
      <c r="I599">
        <v>4.91</v>
      </c>
      <c r="J599" s="4">
        <f t="shared" si="450"/>
        <v>4.9800000000000004</v>
      </c>
      <c r="K599" s="4">
        <v>13.829000000000001</v>
      </c>
      <c r="L599" s="4">
        <v>20.792000000000002</v>
      </c>
      <c r="M599" s="4">
        <v>113.967</v>
      </c>
      <c r="N599" s="4">
        <v>14.099</v>
      </c>
      <c r="O599" s="4">
        <v>21.834</v>
      </c>
      <c r="P599" s="4">
        <v>116.892</v>
      </c>
      <c r="Q599">
        <v>6.1980000000000004</v>
      </c>
      <c r="R599">
        <v>2.7480000000000002</v>
      </c>
      <c r="S599">
        <v>23.358000000000001</v>
      </c>
      <c r="T599" s="4">
        <f t="shared" si="451"/>
        <v>4.3293271599846825</v>
      </c>
      <c r="U599" s="4">
        <f t="shared" si="452"/>
        <v>3.326944713625704</v>
      </c>
      <c r="V599" s="4">
        <f t="shared" si="453"/>
        <v>5.3590339969867262</v>
      </c>
      <c r="W599" s="4">
        <f t="shared" si="454"/>
        <v>4.4144256168375646</v>
      </c>
      <c r="X599" s="4">
        <f t="shared" si="455"/>
        <v>3.500088393023745</v>
      </c>
      <c r="Y599" s="4">
        <f t="shared" si="456"/>
        <v>5.4799359935117753</v>
      </c>
      <c r="Z599" s="4">
        <f t="shared" si="457"/>
        <v>1.9299496927272806</v>
      </c>
      <c r="AA599" s="4">
        <f t="shared" si="458"/>
        <v>0.40757549356480927</v>
      </c>
      <c r="AB599" s="4">
        <f t="shared" si="459"/>
        <v>1.201354719082776</v>
      </c>
      <c r="AD599" s="4">
        <f t="shared" si="460"/>
        <v>6.6705011513488577</v>
      </c>
      <c r="AE599" s="4">
        <f t="shared" si="461"/>
        <v>55.855346280074393</v>
      </c>
      <c r="AF599" s="4">
        <f t="shared" si="447"/>
        <v>88.059952626629695</v>
      </c>
      <c r="AG599" s="4">
        <f t="shared" si="448"/>
        <v>77.832677456697638</v>
      </c>
    </row>
    <row r="600" spans="1:33" x14ac:dyDescent="0.3">
      <c r="A600">
        <v>9</v>
      </c>
      <c r="B600" t="s">
        <v>11</v>
      </c>
      <c r="C600">
        <v>17.5</v>
      </c>
      <c r="D600">
        <v>19.86</v>
      </c>
      <c r="E600">
        <v>11.77</v>
      </c>
      <c r="F600">
        <f t="shared" si="449"/>
        <v>8.09</v>
      </c>
      <c r="G600">
        <v>12300</v>
      </c>
      <c r="H600">
        <v>5.05</v>
      </c>
      <c r="I600">
        <v>4.91</v>
      </c>
      <c r="J600" s="4">
        <f t="shared" si="450"/>
        <v>4.9800000000000004</v>
      </c>
      <c r="K600" s="4">
        <v>13.829000000000001</v>
      </c>
      <c r="L600" s="4">
        <v>20.792000000000002</v>
      </c>
      <c r="M600" s="4">
        <v>113.967</v>
      </c>
      <c r="N600" s="4">
        <v>14.099</v>
      </c>
      <c r="O600" s="4">
        <v>21.834</v>
      </c>
      <c r="P600" s="4">
        <v>116.892</v>
      </c>
      <c r="Q600">
        <v>6.093</v>
      </c>
      <c r="R600">
        <v>2.8570000000000002</v>
      </c>
      <c r="S600">
        <v>23.846</v>
      </c>
      <c r="T600" s="4">
        <f t="shared" si="451"/>
        <v>4.3293271599846825</v>
      </c>
      <c r="U600" s="4">
        <f t="shared" si="452"/>
        <v>3.326944713625704</v>
      </c>
      <c r="V600" s="4">
        <f t="shared" si="453"/>
        <v>5.3590339969867262</v>
      </c>
      <c r="W600" s="4">
        <f t="shared" si="454"/>
        <v>4.4144256168375646</v>
      </c>
      <c r="X600" s="4">
        <f t="shared" si="455"/>
        <v>3.500088393023745</v>
      </c>
      <c r="Y600" s="4">
        <f t="shared" si="456"/>
        <v>5.4799359935117753</v>
      </c>
      <c r="Z600" s="4">
        <f t="shared" si="457"/>
        <v>1.8970373348266185</v>
      </c>
      <c r="AA600" s="4">
        <f t="shared" si="458"/>
        <v>0.42436062643427519</v>
      </c>
      <c r="AB600" s="4">
        <f t="shared" si="459"/>
        <v>1.2258873429091439</v>
      </c>
      <c r="AD600" s="4">
        <f t="shared" si="460"/>
        <v>6.1526179692827077</v>
      </c>
      <c r="AE600" s="4">
        <f t="shared" si="461"/>
        <v>56.608166236006937</v>
      </c>
      <c r="AF600" s="4">
        <f t="shared" si="447"/>
        <v>87.568227081806498</v>
      </c>
      <c r="AG600" s="4">
        <f t="shared" si="448"/>
        <v>77.380003007965456</v>
      </c>
    </row>
    <row r="601" spans="1:33" x14ac:dyDescent="0.3">
      <c r="A601">
        <v>9</v>
      </c>
      <c r="B601" t="s">
        <v>12</v>
      </c>
      <c r="C601">
        <v>16.899999999999999</v>
      </c>
      <c r="D601">
        <v>19.72</v>
      </c>
      <c r="E601">
        <v>11.8</v>
      </c>
      <c r="F601">
        <f t="shared" si="449"/>
        <v>7.9199999999999982</v>
      </c>
      <c r="G601">
        <v>12300</v>
      </c>
      <c r="H601">
        <v>5.05</v>
      </c>
      <c r="I601">
        <v>4.91</v>
      </c>
      <c r="J601" s="4">
        <f t="shared" si="450"/>
        <v>4.9800000000000004</v>
      </c>
      <c r="K601" s="4">
        <v>13.829000000000001</v>
      </c>
      <c r="L601" s="4">
        <v>20.792000000000002</v>
      </c>
      <c r="M601" s="4">
        <v>113.967</v>
      </c>
      <c r="N601" s="4">
        <v>14.099</v>
      </c>
      <c r="O601" s="4">
        <v>21.834</v>
      </c>
      <c r="P601" s="4">
        <v>116.892</v>
      </c>
      <c r="Q601">
        <v>5.6680000000000001</v>
      </c>
      <c r="R601">
        <v>2.7280000000000002</v>
      </c>
      <c r="S601">
        <v>21.975000000000001</v>
      </c>
      <c r="T601" s="4">
        <f t="shared" si="451"/>
        <v>4.3293271599846825</v>
      </c>
      <c r="U601" s="4">
        <f t="shared" si="452"/>
        <v>3.326944713625704</v>
      </c>
      <c r="V601" s="4">
        <f t="shared" si="453"/>
        <v>5.3590339969867262</v>
      </c>
      <c r="W601" s="4">
        <f t="shared" si="454"/>
        <v>4.4144256168375646</v>
      </c>
      <c r="X601" s="4">
        <f t="shared" si="455"/>
        <v>3.500088393023745</v>
      </c>
      <c r="Y601" s="4">
        <f t="shared" si="456"/>
        <v>5.4799359935117753</v>
      </c>
      <c r="Z601" s="4">
        <f t="shared" si="457"/>
        <v>1.7638601666466365</v>
      </c>
      <c r="AA601" s="4">
        <f t="shared" si="458"/>
        <v>0.40449833392352924</v>
      </c>
      <c r="AB601" s="4">
        <f t="shared" si="459"/>
        <v>1.13170293318375</v>
      </c>
      <c r="AD601" s="4">
        <f t="shared" si="460"/>
        <v>6.2371753464543351</v>
      </c>
      <c r="AE601" s="4">
        <f t="shared" si="461"/>
        <v>59.654390702302585</v>
      </c>
      <c r="AF601" s="4">
        <f t="shared" si="447"/>
        <v>88.150098949145189</v>
      </c>
      <c r="AG601" s="4">
        <f t="shared" si="448"/>
        <v>79.117887877246517</v>
      </c>
    </row>
    <row r="602" spans="1:33" x14ac:dyDescent="0.3">
      <c r="A602">
        <v>9</v>
      </c>
      <c r="B602" t="s">
        <v>13</v>
      </c>
      <c r="C602">
        <v>17.2</v>
      </c>
      <c r="D602">
        <v>18.95</v>
      </c>
      <c r="E602">
        <v>11.71</v>
      </c>
      <c r="F602">
        <f t="shared" si="449"/>
        <v>7.2399999999999984</v>
      </c>
      <c r="G602">
        <v>12300</v>
      </c>
      <c r="H602">
        <v>5.05</v>
      </c>
      <c r="I602">
        <v>4.91</v>
      </c>
      <c r="J602" s="4">
        <f t="shared" si="450"/>
        <v>4.9800000000000004</v>
      </c>
      <c r="K602" s="4">
        <v>13.829000000000001</v>
      </c>
      <c r="L602" s="4">
        <v>20.792000000000002</v>
      </c>
      <c r="M602" s="4">
        <v>113.967</v>
      </c>
      <c r="N602" s="4">
        <v>14.099</v>
      </c>
      <c r="O602" s="4">
        <v>21.834</v>
      </c>
      <c r="P602" s="4">
        <v>116.892</v>
      </c>
      <c r="Q602">
        <v>6.33</v>
      </c>
      <c r="R602">
        <v>2.9940000000000002</v>
      </c>
      <c r="S602">
        <v>25.099</v>
      </c>
      <c r="T602" s="4">
        <f t="shared" si="451"/>
        <v>4.3293271599846825</v>
      </c>
      <c r="U602" s="4">
        <f t="shared" si="452"/>
        <v>3.326944713625704</v>
      </c>
      <c r="V602" s="4">
        <f t="shared" si="453"/>
        <v>5.3590339969867262</v>
      </c>
      <c r="W602" s="4">
        <f t="shared" si="454"/>
        <v>4.4144256168375646</v>
      </c>
      <c r="X602" s="4">
        <f t="shared" si="455"/>
        <v>3.500088393023745</v>
      </c>
      <c r="Y602" s="4">
        <f t="shared" si="456"/>
        <v>5.4799359935117753</v>
      </c>
      <c r="Z602" s="4">
        <f t="shared" si="457"/>
        <v>1.9713305214757539</v>
      </c>
      <c r="AA602" s="4">
        <f t="shared" si="458"/>
        <v>0.44549152431703237</v>
      </c>
      <c r="AB602" s="4">
        <f t="shared" si="459"/>
        <v>1.2887717073245339</v>
      </c>
      <c r="AD602" s="4">
        <f t="shared" si="460"/>
        <v>5.602212728232665</v>
      </c>
      <c r="AE602" s="4">
        <f t="shared" si="461"/>
        <v>54.908822978130978</v>
      </c>
      <c r="AF602" s="4">
        <f t="shared" si="447"/>
        <v>86.949191036348466</v>
      </c>
      <c r="AG602" s="4">
        <f t="shared" si="448"/>
        <v>76.219664627648598</v>
      </c>
    </row>
    <row r="603" spans="1:33" x14ac:dyDescent="0.3">
      <c r="A603">
        <v>9</v>
      </c>
      <c r="B603" t="s">
        <v>14</v>
      </c>
      <c r="C603">
        <v>17.2</v>
      </c>
      <c r="D603">
        <v>19.61</v>
      </c>
      <c r="E603">
        <v>11.77</v>
      </c>
      <c r="F603">
        <f t="shared" si="449"/>
        <v>7.84</v>
      </c>
      <c r="G603">
        <v>12300</v>
      </c>
      <c r="H603">
        <v>5.05</v>
      </c>
      <c r="I603">
        <v>4.91</v>
      </c>
      <c r="J603" s="4">
        <f t="shared" si="450"/>
        <v>4.9800000000000004</v>
      </c>
      <c r="K603" s="4">
        <v>13.829000000000001</v>
      </c>
      <c r="L603" s="4">
        <v>20.792000000000002</v>
      </c>
      <c r="M603" s="4">
        <v>113.967</v>
      </c>
      <c r="N603" s="4">
        <v>14.099</v>
      </c>
      <c r="O603" s="4">
        <v>21.834</v>
      </c>
      <c r="P603" s="4">
        <v>116.892</v>
      </c>
      <c r="Q603">
        <v>6.3259999999999996</v>
      </c>
      <c r="R603">
        <v>2.87</v>
      </c>
      <c r="S603">
        <v>24.594999999999999</v>
      </c>
      <c r="T603" s="4">
        <f t="shared" si="451"/>
        <v>4.3293271599846825</v>
      </c>
      <c r="U603" s="4">
        <f t="shared" si="452"/>
        <v>3.326944713625704</v>
      </c>
      <c r="V603" s="4">
        <f t="shared" si="453"/>
        <v>5.3590339969867262</v>
      </c>
      <c r="W603" s="4">
        <f t="shared" si="454"/>
        <v>4.4144256168375646</v>
      </c>
      <c r="X603" s="4">
        <f t="shared" si="455"/>
        <v>3.500088393023745</v>
      </c>
      <c r="Y603" s="4">
        <f t="shared" si="456"/>
        <v>5.4799359935117753</v>
      </c>
      <c r="Z603" s="4">
        <f t="shared" si="457"/>
        <v>1.9700764714068668</v>
      </c>
      <c r="AA603" s="4">
        <f t="shared" si="458"/>
        <v>0.42636414465398448</v>
      </c>
      <c r="AB603" s="4">
        <f t="shared" si="459"/>
        <v>1.26349580905935</v>
      </c>
      <c r="AD603" s="4">
        <f t="shared" si="460"/>
        <v>6.0664845012906232</v>
      </c>
      <c r="AE603" s="4">
        <f t="shared" si="461"/>
        <v>54.937507459517768</v>
      </c>
      <c r="AF603" s="4">
        <f t="shared" si="447"/>
        <v>87.509533409506659</v>
      </c>
      <c r="AG603" s="4">
        <f t="shared" si="448"/>
        <v>76.686053930088619</v>
      </c>
    </row>
    <row r="604" spans="1:33" x14ac:dyDescent="0.3">
      <c r="A604">
        <v>10</v>
      </c>
      <c r="B604" t="s">
        <v>11</v>
      </c>
      <c r="C604">
        <v>16.7</v>
      </c>
      <c r="D604">
        <v>19.11</v>
      </c>
      <c r="E604">
        <v>11.84</v>
      </c>
      <c r="F604">
        <f>D604-E604</f>
        <v>7.27</v>
      </c>
      <c r="G604">
        <v>12300</v>
      </c>
      <c r="H604">
        <v>5.05</v>
      </c>
      <c r="I604">
        <v>4.91</v>
      </c>
      <c r="J604" s="4">
        <f t="shared" si="450"/>
        <v>4.9800000000000004</v>
      </c>
      <c r="K604" s="4">
        <v>13.829000000000001</v>
      </c>
      <c r="L604" s="4">
        <v>20.792000000000002</v>
      </c>
      <c r="M604" s="4">
        <v>113.967</v>
      </c>
      <c r="N604" s="4">
        <v>14.099</v>
      </c>
      <c r="O604" s="4">
        <v>21.834</v>
      </c>
      <c r="P604" s="4">
        <v>116.892</v>
      </c>
      <c r="Q604">
        <v>6.9880000000000004</v>
      </c>
      <c r="R604">
        <v>3.8250000000000002</v>
      </c>
      <c r="S604">
        <v>30.13</v>
      </c>
      <c r="T604" s="4">
        <f t="shared" si="451"/>
        <v>4.3293271599846825</v>
      </c>
      <c r="U604" s="4">
        <f t="shared" si="452"/>
        <v>3.326944713625704</v>
      </c>
      <c r="V604" s="4">
        <f t="shared" si="453"/>
        <v>5.3590339969867262</v>
      </c>
      <c r="W604" s="4">
        <f t="shared" si="454"/>
        <v>4.4144256168375646</v>
      </c>
      <c r="X604" s="4">
        <f t="shared" si="455"/>
        <v>3.500088393023745</v>
      </c>
      <c r="Y604" s="4">
        <f t="shared" si="456"/>
        <v>5.4799359935117753</v>
      </c>
      <c r="Z604" s="4">
        <f t="shared" si="457"/>
        <v>2.1776916798356387</v>
      </c>
      <c r="AA604" s="4">
        <f t="shared" si="458"/>
        <v>0.57439192512599957</v>
      </c>
      <c r="AB604" s="4">
        <f t="shared" si="459"/>
        <v>1.5397241527445999</v>
      </c>
      <c r="AD604" s="4">
        <f t="shared" si="460"/>
        <v>5.7938522545168682</v>
      </c>
      <c r="AE604" s="4">
        <f t="shared" si="461"/>
        <v>50.18862643033053</v>
      </c>
      <c r="AF604" s="4">
        <f t="shared" si="447"/>
        <v>83.173014802973526</v>
      </c>
      <c r="AG604" s="4">
        <f t="shared" si="448"/>
        <v>71.589105715869124</v>
      </c>
    </row>
    <row r="605" spans="1:33" x14ac:dyDescent="0.3">
      <c r="A605">
        <v>10</v>
      </c>
      <c r="B605" t="s">
        <v>12</v>
      </c>
      <c r="C605">
        <v>17.2</v>
      </c>
      <c r="D605">
        <v>19.16</v>
      </c>
      <c r="E605">
        <v>11.73</v>
      </c>
      <c r="F605">
        <f t="shared" ref="F605:F607" si="462">D605-E605</f>
        <v>7.43</v>
      </c>
      <c r="G605">
        <v>12300</v>
      </c>
      <c r="H605">
        <v>5.05</v>
      </c>
      <c r="I605">
        <v>4.91</v>
      </c>
      <c r="J605" s="4">
        <f t="shared" si="450"/>
        <v>4.9800000000000004</v>
      </c>
      <c r="K605" s="4">
        <v>13.829000000000001</v>
      </c>
      <c r="L605" s="4">
        <v>20.792000000000002</v>
      </c>
      <c r="M605" s="4">
        <v>113.967</v>
      </c>
      <c r="N605" s="4">
        <v>14.099</v>
      </c>
      <c r="O605" s="4">
        <v>21.834</v>
      </c>
      <c r="P605" s="4">
        <v>116.892</v>
      </c>
      <c r="Q605">
        <v>7.617</v>
      </c>
      <c r="R605">
        <v>5.1559999999999997</v>
      </c>
      <c r="S605">
        <v>36.860999999999997</v>
      </c>
      <c r="T605" s="4">
        <f t="shared" si="451"/>
        <v>4.3293271599846825</v>
      </c>
      <c r="U605" s="4">
        <f t="shared" si="452"/>
        <v>3.326944713625704</v>
      </c>
      <c r="V605" s="4">
        <f t="shared" si="453"/>
        <v>5.3590339969867262</v>
      </c>
      <c r="W605" s="4">
        <f t="shared" si="454"/>
        <v>4.4144256168375646</v>
      </c>
      <c r="X605" s="4">
        <f t="shared" si="455"/>
        <v>3.500088393023745</v>
      </c>
      <c r="Y605" s="4">
        <f t="shared" si="456"/>
        <v>5.4799359935117753</v>
      </c>
      <c r="Z605" s="4">
        <f t="shared" si="457"/>
        <v>2.375079981646544</v>
      </c>
      <c r="AA605" s="4">
        <f t="shared" si="458"/>
        <v>0.78298393275586464</v>
      </c>
      <c r="AB605" s="4">
        <f t="shared" si="459"/>
        <v>1.8716217932002137</v>
      </c>
      <c r="AD605" s="4">
        <f t="shared" si="460"/>
        <v>5.7492321230343517</v>
      </c>
      <c r="AE605" s="4">
        <f t="shared" si="461"/>
        <v>45.673670281658588</v>
      </c>
      <c r="AF605" s="4">
        <f t="shared" si="447"/>
        <v>77.062248841499013</v>
      </c>
      <c r="AG605" s="4">
        <f t="shared" si="448"/>
        <v>65.464951100687841</v>
      </c>
    </row>
    <row r="606" spans="1:33" x14ac:dyDescent="0.3">
      <c r="A606">
        <v>10</v>
      </c>
      <c r="B606" t="s">
        <v>13</v>
      </c>
      <c r="C606">
        <v>16.899999999999999</v>
      </c>
      <c r="D606">
        <v>18.54</v>
      </c>
      <c r="E606">
        <v>11.76</v>
      </c>
      <c r="F606">
        <f t="shared" si="462"/>
        <v>6.7799999999999994</v>
      </c>
      <c r="G606">
        <v>12300</v>
      </c>
      <c r="H606">
        <v>5.05</v>
      </c>
      <c r="I606">
        <v>4.91</v>
      </c>
      <c r="J606" s="4">
        <f t="shared" si="450"/>
        <v>4.9800000000000004</v>
      </c>
      <c r="K606" s="4">
        <v>13.829000000000001</v>
      </c>
      <c r="L606" s="4">
        <v>20.792000000000002</v>
      </c>
      <c r="M606" s="4">
        <v>113.967</v>
      </c>
      <c r="N606" s="4">
        <v>14.099</v>
      </c>
      <c r="O606" s="4">
        <v>21.834</v>
      </c>
      <c r="P606" s="4">
        <v>116.892</v>
      </c>
      <c r="Q606">
        <v>7.5220000000000002</v>
      </c>
      <c r="R606">
        <v>4.0199999999999996</v>
      </c>
      <c r="S606">
        <v>32.322000000000003</v>
      </c>
      <c r="T606" s="4">
        <f t="shared" si="451"/>
        <v>4.3293271599846825</v>
      </c>
      <c r="U606" s="4">
        <f t="shared" si="452"/>
        <v>3.326944713625704</v>
      </c>
      <c r="V606" s="4">
        <f t="shared" si="453"/>
        <v>5.3590339969867262</v>
      </c>
      <c r="W606" s="4">
        <f t="shared" si="454"/>
        <v>4.4144256168375646</v>
      </c>
      <c r="X606" s="4">
        <f t="shared" si="455"/>
        <v>3.500088393023745</v>
      </c>
      <c r="Y606" s="4">
        <f t="shared" si="456"/>
        <v>5.4799359935117753</v>
      </c>
      <c r="Z606" s="4">
        <f t="shared" si="457"/>
        <v>2.3452605242764575</v>
      </c>
      <c r="AA606" s="4">
        <f t="shared" si="458"/>
        <v>0.60480132996860725</v>
      </c>
      <c r="AB606" s="4">
        <f t="shared" si="459"/>
        <v>1.6482932791864562</v>
      </c>
      <c r="AD606" s="4">
        <f t="shared" si="460"/>
        <v>5.3394001071919703</v>
      </c>
      <c r="AE606" s="4">
        <f t="shared" si="461"/>
        <v>46.355744858358214</v>
      </c>
      <c r="AF606" s="4">
        <f t="shared" si="447"/>
        <v>82.28216208942834</v>
      </c>
      <c r="AG606" s="4">
        <f t="shared" si="448"/>
        <v>69.585794948572442</v>
      </c>
    </row>
    <row r="607" spans="1:33" x14ac:dyDescent="0.3">
      <c r="A607">
        <v>10</v>
      </c>
      <c r="B607" t="s">
        <v>14</v>
      </c>
      <c r="C607">
        <v>17.100000000000001</v>
      </c>
      <c r="D607">
        <v>18.57</v>
      </c>
      <c r="E607">
        <v>11.84</v>
      </c>
      <c r="F607">
        <f t="shared" si="462"/>
        <v>6.73</v>
      </c>
      <c r="G607">
        <v>12300</v>
      </c>
      <c r="H607">
        <v>5.05</v>
      </c>
      <c r="I607">
        <v>4.91</v>
      </c>
      <c r="J607" s="4">
        <f t="shared" si="450"/>
        <v>4.9800000000000004</v>
      </c>
      <c r="K607" s="4">
        <v>13.829000000000001</v>
      </c>
      <c r="L607" s="4">
        <v>20.792000000000002</v>
      </c>
      <c r="M607" s="4">
        <v>113.967</v>
      </c>
      <c r="N607" s="4">
        <v>14.099</v>
      </c>
      <c r="O607" s="4">
        <v>21.834</v>
      </c>
      <c r="P607" s="4">
        <v>116.892</v>
      </c>
      <c r="Q607">
        <v>7.1289999999999996</v>
      </c>
      <c r="R607">
        <v>3.734</v>
      </c>
      <c r="S607">
        <v>30.056000000000001</v>
      </c>
      <c r="T607" s="4">
        <f t="shared" si="451"/>
        <v>4.3293271599846825</v>
      </c>
      <c r="U607" s="4">
        <f t="shared" si="452"/>
        <v>3.326944713625704</v>
      </c>
      <c r="V607" s="4">
        <f t="shared" si="453"/>
        <v>5.3590339969867262</v>
      </c>
      <c r="W607" s="4">
        <f t="shared" si="454"/>
        <v>4.4144256168375646</v>
      </c>
      <c r="X607" s="4">
        <f t="shared" si="455"/>
        <v>3.500088393023745</v>
      </c>
      <c r="Y607" s="4">
        <f t="shared" si="456"/>
        <v>5.4799359935117753</v>
      </c>
      <c r="Z607" s="4">
        <f t="shared" si="457"/>
        <v>2.2219293083738734</v>
      </c>
      <c r="AA607" s="4">
        <f t="shared" si="458"/>
        <v>0.56022057870369779</v>
      </c>
      <c r="AB607" s="4">
        <f t="shared" si="459"/>
        <v>1.5360507936234238</v>
      </c>
      <c r="AD607" s="4">
        <f t="shared" si="460"/>
        <v>5.2380354154090378</v>
      </c>
      <c r="AE607" s="4">
        <f t="shared" si="461"/>
        <v>49.176758193261918</v>
      </c>
      <c r="AF607" s="4">
        <f t="shared" si="447"/>
        <v>83.588168683170736</v>
      </c>
      <c r="AG607" s="4">
        <f t="shared" si="448"/>
        <v>71.656886309862756</v>
      </c>
    </row>
    <row r="609" spans="1:33" x14ac:dyDescent="0.3">
      <c r="B609" s="7" t="s">
        <v>55</v>
      </c>
      <c r="C609" s="7"/>
      <c r="D609" s="7"/>
      <c r="E609" s="7" t="s">
        <v>44</v>
      </c>
      <c r="F609" s="7"/>
      <c r="G609" s="7"/>
    </row>
    <row r="610" spans="1:33" x14ac:dyDescent="0.3">
      <c r="A610" t="s">
        <v>1</v>
      </c>
      <c r="B610" t="s">
        <v>46</v>
      </c>
      <c r="C610" t="s">
        <v>47</v>
      </c>
      <c r="D610" t="s">
        <v>57</v>
      </c>
      <c r="E610" t="s">
        <v>46</v>
      </c>
      <c r="F610" t="s">
        <v>47</v>
      </c>
      <c r="G610" t="s">
        <v>57</v>
      </c>
    </row>
    <row r="611" spans="1:33" x14ac:dyDescent="0.3">
      <c r="A611">
        <v>7</v>
      </c>
      <c r="B611" s="4">
        <f>AVERAGE(AE592:AE595)</f>
        <v>65.436071962733138</v>
      </c>
      <c r="C611" s="4">
        <f>AVERAGE(AF592:AF595)</f>
        <v>92.122618828171284</v>
      </c>
      <c r="D611" s="4">
        <f>AVERAGE(AG592:AG595)</f>
        <v>83.711637859380829</v>
      </c>
      <c r="E611" s="4">
        <f>_xlfn.CONFIDENCE.T(0.05,_xlfn.STDEV.S(AE592:AE595),4)</f>
        <v>1.106506151211637</v>
      </c>
      <c r="F611" s="4">
        <f>_xlfn.CONFIDENCE.T(0.05,_xlfn.STDEV.S(AF592:AF595),4)</f>
        <v>1.0972676270977908</v>
      </c>
      <c r="G611" s="4">
        <f>_xlfn.CONFIDENCE.T(0.05,_xlfn.STDEV.S(AG592:AG595),4)</f>
        <v>0.6526646546482342</v>
      </c>
    </row>
    <row r="612" spans="1:33" x14ac:dyDescent="0.3">
      <c r="A612">
        <v>8</v>
      </c>
      <c r="B612" s="4">
        <f>AVERAGE(AE596:AE599)</f>
        <v>56.75625771035147</v>
      </c>
      <c r="C612" s="4">
        <f>AVERAGE(AF596:AF599)</f>
        <v>87.846318286015844</v>
      </c>
      <c r="D612" s="4">
        <f>AVERAGE(AG596:AG599)</f>
        <v>77.654769818270196</v>
      </c>
      <c r="E612" s="4">
        <f>_xlfn.CONFIDENCE.T(0.05,_xlfn.STDEV.S(AE596:AE599),3)</f>
        <v>2.9448074571746137</v>
      </c>
      <c r="F612" s="4">
        <f t="shared" ref="F612:G612" si="463">_xlfn.CONFIDENCE.T(0.05,_xlfn.STDEV.S(AF596:AF599),3)</f>
        <v>4.4730703533348786</v>
      </c>
      <c r="G612" s="4">
        <f t="shared" si="463"/>
        <v>3.9849437160601524</v>
      </c>
    </row>
    <row r="613" spans="1:33" x14ac:dyDescent="0.3">
      <c r="A613">
        <v>9</v>
      </c>
      <c r="B613" s="4">
        <f>AVERAGE(AE600:AE603)</f>
        <v>56.527221843989572</v>
      </c>
      <c r="C613" s="4">
        <f>AVERAGE(AF600:AF603)</f>
        <v>87.544262619201703</v>
      </c>
      <c r="D613" s="4">
        <f>AVERAGE(AG600:AG603)</f>
        <v>77.350902360737294</v>
      </c>
      <c r="E613" s="4">
        <f>_xlfn.CONFIDENCE.T(0.05,_xlfn.STDEV.S(AE600:AE603),4)</f>
        <v>3.5500260781379738</v>
      </c>
      <c r="F613" s="4">
        <f>_xlfn.CONFIDENCE.T(0.05,_xlfn.STDEV.S(AF600:AF603),4)</f>
        <v>0.78112054938486797</v>
      </c>
      <c r="G613" s="4">
        <f>_xlfn.CONFIDENCE.T(0.05,_xlfn.STDEV.S(AG600:AG603),4)</f>
        <v>2.0221282580284199</v>
      </c>
    </row>
    <row r="614" spans="1:33" x14ac:dyDescent="0.3">
      <c r="A614">
        <v>10</v>
      </c>
      <c r="B614" s="4">
        <f>AVERAGE(AE604:AE607)</f>
        <v>47.848699940902314</v>
      </c>
      <c r="C614" s="4">
        <f>AVERAGE(AF604:AF607)</f>
        <v>81.526398604267897</v>
      </c>
      <c r="D614" s="4">
        <f>AVERAGE(AG604:AG607)</f>
        <v>69.574184518748041</v>
      </c>
      <c r="E614" s="4">
        <f>_xlfn.CONFIDENCE.T(0.05,_xlfn.STDEV.S(AE604:AE607),4)</f>
        <v>3.4617380104472257</v>
      </c>
      <c r="F614" s="4">
        <f>_xlfn.CONFIDENCE.T(0.05,_xlfn.STDEV.S(AF604:AF607),4)</f>
        <v>4.8143422062758994</v>
      </c>
      <c r="G614" s="4">
        <f>_xlfn.CONFIDENCE.T(0.05,_xlfn.STDEV.S(AG604:AG607),4)</f>
        <v>4.6194360339027281</v>
      </c>
    </row>
    <row r="616" spans="1:33" x14ac:dyDescent="0.3">
      <c r="K616" s="7" t="s">
        <v>49</v>
      </c>
      <c r="L616" s="7"/>
      <c r="M616" s="7"/>
      <c r="N616" s="7" t="s">
        <v>50</v>
      </c>
      <c r="O616" s="7"/>
      <c r="P616" s="7"/>
      <c r="Q616" s="7" t="s">
        <v>51</v>
      </c>
      <c r="R616" s="7"/>
      <c r="S616" s="7"/>
      <c r="T616" s="7" t="s">
        <v>52</v>
      </c>
      <c r="U616" s="7"/>
      <c r="V616" s="7"/>
      <c r="W616" s="7" t="s">
        <v>53</v>
      </c>
      <c r="X616" s="7"/>
      <c r="Y616" s="7"/>
      <c r="Z616" s="7" t="s">
        <v>54</v>
      </c>
      <c r="AA616" s="7"/>
      <c r="AB616" s="7"/>
      <c r="AE616" s="7" t="s">
        <v>34</v>
      </c>
      <c r="AF616" s="7"/>
      <c r="AG616" s="7"/>
    </row>
    <row r="617" spans="1:33" x14ac:dyDescent="0.3">
      <c r="A617" t="s">
        <v>1</v>
      </c>
      <c r="B617" t="s">
        <v>2</v>
      </c>
      <c r="C617" t="s">
        <v>3</v>
      </c>
      <c r="D617" t="s">
        <v>6</v>
      </c>
      <c r="E617" t="s">
        <v>5</v>
      </c>
      <c r="F617" t="s">
        <v>4</v>
      </c>
      <c r="G617" t="s">
        <v>7</v>
      </c>
      <c r="H617" t="s">
        <v>10</v>
      </c>
      <c r="I617" t="s">
        <v>9</v>
      </c>
      <c r="J617" t="s">
        <v>8</v>
      </c>
      <c r="K617" t="s">
        <v>46</v>
      </c>
      <c r="L617" t="s">
        <v>47</v>
      </c>
      <c r="M617" t="s">
        <v>57</v>
      </c>
      <c r="N617" t="s">
        <v>46</v>
      </c>
      <c r="O617" t="s">
        <v>47</v>
      </c>
      <c r="P617" t="s">
        <v>57</v>
      </c>
      <c r="Q617" t="s">
        <v>46</v>
      </c>
      <c r="R617" t="s">
        <v>47</v>
      </c>
      <c r="S617" t="s">
        <v>57</v>
      </c>
      <c r="T617" t="s">
        <v>46</v>
      </c>
      <c r="U617" t="s">
        <v>47</v>
      </c>
      <c r="V617" t="s">
        <v>57</v>
      </c>
      <c r="W617" t="s">
        <v>46</v>
      </c>
      <c r="X617" t="s">
        <v>47</v>
      </c>
      <c r="Y617" t="s">
        <v>57</v>
      </c>
      <c r="Z617" t="s">
        <v>46</v>
      </c>
      <c r="AA617" t="s">
        <v>47</v>
      </c>
      <c r="AB617" t="s">
        <v>57</v>
      </c>
      <c r="AD617" t="s">
        <v>23</v>
      </c>
      <c r="AE617" t="s">
        <v>46</v>
      </c>
      <c r="AF617" t="s">
        <v>47</v>
      </c>
      <c r="AG617" t="s">
        <v>57</v>
      </c>
    </row>
    <row r="618" spans="1:33" x14ac:dyDescent="0.3">
      <c r="A618">
        <v>7</v>
      </c>
      <c r="B618" t="s">
        <v>11</v>
      </c>
      <c r="C618">
        <v>17</v>
      </c>
      <c r="D618">
        <v>24.05</v>
      </c>
      <c r="E618">
        <v>11.85</v>
      </c>
      <c r="F618">
        <f>D618-E618</f>
        <v>12.200000000000001</v>
      </c>
      <c r="G618">
        <v>13680</v>
      </c>
      <c r="H618">
        <v>5.0599999999999996</v>
      </c>
      <c r="I618">
        <v>4.9000000000000004</v>
      </c>
      <c r="J618" s="4">
        <f>(H618+I618)/2</f>
        <v>4.9800000000000004</v>
      </c>
      <c r="K618" s="4">
        <v>6.7190000000000003</v>
      </c>
      <c r="L618" s="4">
        <v>27.349</v>
      </c>
      <c r="M618" s="4">
        <v>110.431</v>
      </c>
      <c r="N618" s="4">
        <v>6.835</v>
      </c>
      <c r="O618" s="4">
        <v>28.184000000000001</v>
      </c>
      <c r="P618" s="4">
        <v>113.834</v>
      </c>
      <c r="Q618">
        <v>4.21</v>
      </c>
      <c r="R618">
        <v>2.6669999999999998</v>
      </c>
      <c r="S618">
        <v>18.213999999999999</v>
      </c>
      <c r="T618" s="4">
        <f>0.3076*K618^1.0067</f>
        <v>2.0933117602058569</v>
      </c>
      <c r="U618" s="4">
        <f>0.1428*L618^1.0375</f>
        <v>4.4213506871850559</v>
      </c>
      <c r="V618" s="4">
        <f>-0.000048666*M618^2+0.052569*M618</f>
        <v>5.2117650886351736</v>
      </c>
      <c r="W618" s="4">
        <f>0.3076*N618^1.0067</f>
        <v>2.1296959161851801</v>
      </c>
      <c r="X618" s="4">
        <f>0.1428*O618^1.0375</f>
        <v>4.5614816933589886</v>
      </c>
      <c r="Y618" s="4">
        <f>-0.000048666*P618^2+0.052569*P618</f>
        <v>5.3535167797277037</v>
      </c>
      <c r="Z618" s="4">
        <f>0.3076*Q618^1.0067</f>
        <v>1.3075283588401132</v>
      </c>
      <c r="AA618" s="4">
        <f>0.1428*R618^1.0375</f>
        <v>0.39511824688331237</v>
      </c>
      <c r="AB618" s="4">
        <f>-0.000048666*S618^2+0.052569*S618</f>
        <v>0.94134683042786382</v>
      </c>
      <c r="AD618" s="4">
        <f>F618/1000/PI()/0.0007/C618*100/G618*60*60</f>
        <v>8.5877501358740531</v>
      </c>
      <c r="AE618" s="4">
        <f>(1-2*Z618/(T618+W618))*100</f>
        <v>38.075965802765431</v>
      </c>
      <c r="AF618" s="4">
        <f t="shared" ref="AF618:AF631" si="464">(1-2*AA618/(U618+X618))*100</f>
        <v>91.202813764195341</v>
      </c>
      <c r="AG618" s="4">
        <f t="shared" ref="AG618:AG631" si="465">(1-2*AB618/(V618+Y618))*100</f>
        <v>82.180374510467686</v>
      </c>
    </row>
    <row r="619" spans="1:33" x14ac:dyDescent="0.3">
      <c r="A619">
        <v>7</v>
      </c>
      <c r="B619" t="s">
        <v>12</v>
      </c>
      <c r="C619">
        <v>17.2</v>
      </c>
      <c r="D619">
        <v>23.73</v>
      </c>
      <c r="E619">
        <v>11.75</v>
      </c>
      <c r="F619">
        <f t="shared" ref="F619:F629" si="466">D619-E619</f>
        <v>11.98</v>
      </c>
      <c r="G619">
        <v>13680</v>
      </c>
      <c r="H619">
        <v>5.0599999999999996</v>
      </c>
      <c r="I619">
        <v>4.9000000000000004</v>
      </c>
      <c r="J619" s="4">
        <f t="shared" ref="J619:J633" si="467">(H619+I619)/2</f>
        <v>4.9800000000000004</v>
      </c>
      <c r="K619" s="4">
        <v>6.7190000000000003</v>
      </c>
      <c r="L619" s="4">
        <v>27.349</v>
      </c>
      <c r="M619" s="4">
        <v>110.431</v>
      </c>
      <c r="N619" s="4">
        <v>6.835</v>
      </c>
      <c r="O619" s="4">
        <v>28.184000000000001</v>
      </c>
      <c r="P619" s="4">
        <v>113.834</v>
      </c>
      <c r="Q619">
        <v>4.1470000000000002</v>
      </c>
      <c r="R619">
        <v>2.7029999999999998</v>
      </c>
      <c r="S619">
        <v>17.795999999999999</v>
      </c>
      <c r="T619" s="4">
        <f t="shared" ref="T619:T633" si="468">0.3076*K619^1.0067</f>
        <v>2.0933117602058569</v>
      </c>
      <c r="U619" s="4">
        <f t="shared" ref="U619:U633" si="469">0.1428*L619^1.0375</f>
        <v>4.4213506871850559</v>
      </c>
      <c r="V619" s="4">
        <f t="shared" ref="V619:V633" si="470">-0.000048666*M619^2+0.052569*M619</f>
        <v>5.2117650886351736</v>
      </c>
      <c r="W619" s="4">
        <f t="shared" ref="W619:W633" si="471">0.3076*N619^1.0067</f>
        <v>2.1296959161851801</v>
      </c>
      <c r="X619" s="4">
        <f t="shared" ref="X619:X633" si="472">0.1428*O619^1.0375</f>
        <v>4.5614816933589886</v>
      </c>
      <c r="Y619" s="4">
        <f t="shared" ref="Y619:Y633" si="473">-0.000048666*P619^2+0.052569*P619</f>
        <v>5.3535167797277037</v>
      </c>
      <c r="Z619" s="4">
        <f t="shared" ref="Z619:Z633" si="474">0.3076*Q619^1.0067</f>
        <v>1.2878319178825148</v>
      </c>
      <c r="AA619" s="4">
        <f t="shared" ref="AA619:AA633" si="475">0.1428*R619^1.0375</f>
        <v>0.40065307459959754</v>
      </c>
      <c r="AB619" s="4">
        <f t="shared" ref="AB619:AB633" si="476">-0.000048666*S619^2+0.052569*S619</f>
        <v>0.92010551781974392</v>
      </c>
      <c r="AD619" s="4">
        <f t="shared" ref="AD619:AD631" si="477">F619/1000/PI()/0.0007/C619*100/G619*60*60</f>
        <v>8.3348322182239318</v>
      </c>
      <c r="AE619" s="4">
        <f t="shared" ref="AE619:AE631" si="478">(1-2*Z619/(T619+W619))*100</f>
        <v>39.008781580852336</v>
      </c>
      <c r="AF619" s="4">
        <f t="shared" si="464"/>
        <v>91.079582527502708</v>
      </c>
      <c r="AG619" s="4">
        <f t="shared" si="465"/>
        <v>82.582470978366487</v>
      </c>
    </row>
    <row r="620" spans="1:33" x14ac:dyDescent="0.3">
      <c r="A620">
        <v>7</v>
      </c>
      <c r="B620" t="s">
        <v>13</v>
      </c>
      <c r="C620">
        <v>17.3</v>
      </c>
      <c r="D620">
        <v>24.21</v>
      </c>
      <c r="E620">
        <v>11.76</v>
      </c>
      <c r="F620">
        <f t="shared" si="466"/>
        <v>12.450000000000001</v>
      </c>
      <c r="G620">
        <v>13680</v>
      </c>
      <c r="H620">
        <v>5.0599999999999996</v>
      </c>
      <c r="I620">
        <v>4.9000000000000004</v>
      </c>
      <c r="J620" s="4">
        <f t="shared" si="467"/>
        <v>4.9800000000000004</v>
      </c>
      <c r="K620" s="4">
        <v>6.7190000000000003</v>
      </c>
      <c r="L620" s="4">
        <v>27.349</v>
      </c>
      <c r="M620" s="4">
        <v>110.431</v>
      </c>
      <c r="N620" s="4">
        <v>6.835</v>
      </c>
      <c r="O620" s="4">
        <v>28.184000000000001</v>
      </c>
      <c r="P620" s="4">
        <v>113.834</v>
      </c>
      <c r="Q620">
        <v>4.298</v>
      </c>
      <c r="R620">
        <v>2.6709999999999998</v>
      </c>
      <c r="S620">
        <v>18.210999999999999</v>
      </c>
      <c r="T620" s="4">
        <f t="shared" si="468"/>
        <v>2.0933117602058569</v>
      </c>
      <c r="U620" s="4">
        <f t="shared" si="469"/>
        <v>4.4213506871850559</v>
      </c>
      <c r="V620" s="4">
        <f t="shared" si="470"/>
        <v>5.2117650886351736</v>
      </c>
      <c r="W620" s="4">
        <f t="shared" si="471"/>
        <v>2.1296959161851801</v>
      </c>
      <c r="X620" s="4">
        <f t="shared" si="472"/>
        <v>4.5614816933589886</v>
      </c>
      <c r="Y620" s="4">
        <f t="shared" si="473"/>
        <v>5.3535167797277037</v>
      </c>
      <c r="Z620" s="4">
        <f t="shared" si="474"/>
        <v>1.3350441473984311</v>
      </c>
      <c r="AA620" s="4">
        <f t="shared" si="475"/>
        <v>0.39573309008328894</v>
      </c>
      <c r="AB620" s="4">
        <f t="shared" si="476"/>
        <v>0.94119444140501396</v>
      </c>
      <c r="AD620" s="4">
        <f t="shared" si="477"/>
        <v>8.6117564496244814</v>
      </c>
      <c r="AE620" s="4">
        <f t="shared" si="478"/>
        <v>36.772828765523158</v>
      </c>
      <c r="AF620" s="4">
        <f t="shared" si="464"/>
        <v>91.189124469462229</v>
      </c>
      <c r="AG620" s="4">
        <f t="shared" si="465"/>
        <v>82.183259223336648</v>
      </c>
    </row>
    <row r="621" spans="1:33" x14ac:dyDescent="0.3">
      <c r="A621">
        <v>7</v>
      </c>
      <c r="B621" t="s">
        <v>14</v>
      </c>
      <c r="C621">
        <v>17.600000000000001</v>
      </c>
      <c r="D621">
        <v>24.12</v>
      </c>
      <c r="E621">
        <v>11.75</v>
      </c>
      <c r="F621">
        <f t="shared" si="466"/>
        <v>12.370000000000001</v>
      </c>
      <c r="G621">
        <v>13680</v>
      </c>
      <c r="H621">
        <v>5.0599999999999996</v>
      </c>
      <c r="I621">
        <v>4.9000000000000004</v>
      </c>
      <c r="J621" s="4">
        <f t="shared" si="467"/>
        <v>4.9800000000000004</v>
      </c>
      <c r="K621" s="4">
        <v>6.7190000000000003</v>
      </c>
      <c r="L621" s="4">
        <v>27.349</v>
      </c>
      <c r="M621" s="4">
        <v>110.431</v>
      </c>
      <c r="N621" s="4">
        <v>6.835</v>
      </c>
      <c r="O621" s="4">
        <v>28.184000000000001</v>
      </c>
      <c r="P621" s="4">
        <v>113.834</v>
      </c>
      <c r="Q621">
        <v>4.2629999999999999</v>
      </c>
      <c r="R621">
        <v>2.7349999999999999</v>
      </c>
      <c r="S621">
        <v>18.215</v>
      </c>
      <c r="T621" s="4">
        <f t="shared" si="468"/>
        <v>2.0933117602058569</v>
      </c>
      <c r="U621" s="4">
        <f t="shared" si="469"/>
        <v>4.4213506871850559</v>
      </c>
      <c r="V621" s="4">
        <f t="shared" si="470"/>
        <v>5.2117650886351736</v>
      </c>
      <c r="W621" s="4">
        <f t="shared" si="471"/>
        <v>2.1296959161851801</v>
      </c>
      <c r="X621" s="4">
        <f t="shared" si="472"/>
        <v>4.5614816933589886</v>
      </c>
      <c r="Y621" s="4">
        <f t="shared" si="473"/>
        <v>5.3535167797277037</v>
      </c>
      <c r="Z621" s="4">
        <f t="shared" si="474"/>
        <v>1.324099911407117</v>
      </c>
      <c r="AA621" s="4">
        <f t="shared" si="475"/>
        <v>0.40557524388377381</v>
      </c>
      <c r="AB621" s="4">
        <f t="shared" si="476"/>
        <v>0.94139762657414994</v>
      </c>
      <c r="AD621" s="4">
        <f t="shared" si="477"/>
        <v>8.410571796166888</v>
      </c>
      <c r="AE621" s="4">
        <f t="shared" si="478"/>
        <v>37.291143522680649</v>
      </c>
      <c r="AF621" s="4">
        <f t="shared" si="464"/>
        <v>90.969991942358604</v>
      </c>
      <c r="AG621" s="4">
        <f t="shared" si="465"/>
        <v>82.179412943196326</v>
      </c>
    </row>
    <row r="622" spans="1:33" x14ac:dyDescent="0.3">
      <c r="A622">
        <v>8</v>
      </c>
      <c r="B622" t="s">
        <v>11</v>
      </c>
      <c r="C622">
        <v>17.3</v>
      </c>
      <c r="D622">
        <v>21.54</v>
      </c>
      <c r="E622">
        <v>11.65</v>
      </c>
      <c r="F622">
        <f t="shared" si="466"/>
        <v>9.8899999999999988</v>
      </c>
      <c r="G622">
        <v>13680</v>
      </c>
      <c r="H622">
        <v>5.0599999999999996</v>
      </c>
      <c r="I622">
        <v>4.9000000000000004</v>
      </c>
      <c r="J622" s="4">
        <f t="shared" si="467"/>
        <v>4.9800000000000004</v>
      </c>
      <c r="K622" s="4">
        <v>6.7190000000000003</v>
      </c>
      <c r="L622" s="4">
        <v>27.349</v>
      </c>
      <c r="M622" s="4">
        <v>110.431</v>
      </c>
      <c r="N622" s="4">
        <v>6.835</v>
      </c>
      <c r="O622" s="4">
        <v>28.184000000000001</v>
      </c>
      <c r="P622" s="4">
        <v>113.834</v>
      </c>
      <c r="Q622">
        <v>4.5359999999999996</v>
      </c>
      <c r="R622">
        <v>3.22</v>
      </c>
      <c r="S622">
        <v>20.795999999999999</v>
      </c>
      <c r="T622" s="4">
        <f t="shared" si="468"/>
        <v>2.0933117602058569</v>
      </c>
      <c r="U622" s="4">
        <f t="shared" si="469"/>
        <v>4.4213506871850559</v>
      </c>
      <c r="V622" s="4">
        <f t="shared" si="470"/>
        <v>5.2117650886351736</v>
      </c>
      <c r="W622" s="4">
        <f t="shared" si="471"/>
        <v>2.1296959161851801</v>
      </c>
      <c r="X622" s="4">
        <f t="shared" si="472"/>
        <v>4.5614816933589886</v>
      </c>
      <c r="Y622" s="4">
        <f t="shared" si="473"/>
        <v>5.3535167797277037</v>
      </c>
      <c r="Z622" s="4">
        <f t="shared" si="474"/>
        <v>1.4094805473397665</v>
      </c>
      <c r="AA622" s="4">
        <f t="shared" si="475"/>
        <v>0.48042840220254052</v>
      </c>
      <c r="AB622" s="4">
        <f t="shared" si="476"/>
        <v>1.0721781630037439</v>
      </c>
      <c r="AD622" s="4">
        <f t="shared" si="477"/>
        <v>6.8409856455249889</v>
      </c>
      <c r="AE622" s="4">
        <f t="shared" si="478"/>
        <v>33.247549834230838</v>
      </c>
      <c r="AF622" s="4">
        <f t="shared" si="464"/>
        <v>89.303409395835942</v>
      </c>
      <c r="AG622" s="4">
        <f t="shared" si="465"/>
        <v>79.703747115080404</v>
      </c>
    </row>
    <row r="623" spans="1:33" x14ac:dyDescent="0.3">
      <c r="A623">
        <v>8</v>
      </c>
      <c r="B623" t="s">
        <v>12</v>
      </c>
      <c r="C623">
        <v>17.2</v>
      </c>
      <c r="D623">
        <v>23.09</v>
      </c>
      <c r="E623">
        <v>11.7</v>
      </c>
      <c r="F623">
        <f t="shared" si="466"/>
        <v>11.39</v>
      </c>
      <c r="G623">
        <v>13680</v>
      </c>
      <c r="H623">
        <v>5.0599999999999996</v>
      </c>
      <c r="I623">
        <v>4.9000000000000004</v>
      </c>
      <c r="J623" s="4">
        <f t="shared" si="467"/>
        <v>4.9800000000000004</v>
      </c>
      <c r="K623" s="4">
        <v>6.7190000000000003</v>
      </c>
      <c r="L623" s="4">
        <v>27.349</v>
      </c>
      <c r="M623" s="4">
        <v>110.431</v>
      </c>
      <c r="N623" s="4">
        <v>6.835</v>
      </c>
      <c r="O623" s="4">
        <v>28.184000000000001</v>
      </c>
      <c r="P623" s="4">
        <v>113.834</v>
      </c>
      <c r="Q623">
        <v>4.6630000000000003</v>
      </c>
      <c r="R623">
        <v>5.5979999999999999</v>
      </c>
      <c r="S623">
        <v>29.082000000000001</v>
      </c>
      <c r="T623" s="4">
        <f t="shared" si="468"/>
        <v>2.0933117602058569</v>
      </c>
      <c r="U623" s="4">
        <f t="shared" si="469"/>
        <v>4.4213506871850559</v>
      </c>
      <c r="V623" s="4">
        <f t="shared" si="470"/>
        <v>5.2117650886351736</v>
      </c>
      <c r="W623" s="4">
        <f t="shared" si="471"/>
        <v>2.1296959161851801</v>
      </c>
      <c r="X623" s="4">
        <f t="shared" si="472"/>
        <v>4.5614816933589886</v>
      </c>
      <c r="Y623" s="4">
        <f t="shared" si="473"/>
        <v>5.3535167797277037</v>
      </c>
      <c r="Z623" s="4">
        <f t="shared" si="474"/>
        <v>1.4492116108284969</v>
      </c>
      <c r="AA623" s="4">
        <f t="shared" si="475"/>
        <v>0.85273155680816803</v>
      </c>
      <c r="AB623" s="4">
        <f t="shared" si="476"/>
        <v>1.487651769273816</v>
      </c>
      <c r="AD623" s="4">
        <f t="shared" si="477"/>
        <v>7.9243521674098991</v>
      </c>
      <c r="AE623" s="4">
        <f t="shared" si="478"/>
        <v>31.365902130351476</v>
      </c>
      <c r="AF623" s="4">
        <f t="shared" si="464"/>
        <v>81.01419417209425</v>
      </c>
      <c r="AG623" s="4">
        <f t="shared" si="465"/>
        <v>71.838862648264922</v>
      </c>
    </row>
    <row r="624" spans="1:33" x14ac:dyDescent="0.3">
      <c r="A624">
        <v>8</v>
      </c>
      <c r="B624" t="s">
        <v>13</v>
      </c>
      <c r="C624">
        <v>17.100000000000001</v>
      </c>
      <c r="J624" s="4"/>
      <c r="K624" s="4"/>
      <c r="L624" s="4"/>
      <c r="M624" s="4"/>
      <c r="N624" s="4"/>
      <c r="O624" s="4"/>
      <c r="P624" s="4"/>
      <c r="T624" s="4"/>
      <c r="U624" s="4"/>
      <c r="V624" s="4"/>
      <c r="W624" s="4"/>
      <c r="X624" s="4"/>
      <c r="Y624" s="4"/>
      <c r="Z624" s="4"/>
      <c r="AA624" s="4"/>
      <c r="AB624" s="4"/>
      <c r="AD624" s="4"/>
      <c r="AE624" s="4"/>
      <c r="AF624" s="4"/>
      <c r="AG624" s="4"/>
    </row>
    <row r="625" spans="1:33" x14ac:dyDescent="0.3">
      <c r="A625">
        <v>8</v>
      </c>
      <c r="B625" t="s">
        <v>14</v>
      </c>
      <c r="C625">
        <v>16.7</v>
      </c>
      <c r="D625">
        <v>21</v>
      </c>
      <c r="E625">
        <v>11.86</v>
      </c>
      <c r="F625">
        <f t="shared" si="466"/>
        <v>9.14</v>
      </c>
      <c r="G625">
        <v>13680</v>
      </c>
      <c r="H625">
        <v>5.0599999999999996</v>
      </c>
      <c r="I625">
        <v>4.9000000000000004</v>
      </c>
      <c r="J625" s="4">
        <f t="shared" si="467"/>
        <v>4.9800000000000004</v>
      </c>
      <c r="K625" s="4">
        <v>6.7190000000000003</v>
      </c>
      <c r="L625" s="4">
        <v>27.349</v>
      </c>
      <c r="M625" s="4">
        <v>110.431</v>
      </c>
      <c r="N625" s="4">
        <v>6.835</v>
      </c>
      <c r="O625" s="4">
        <v>28.184000000000001</v>
      </c>
      <c r="P625" s="4">
        <v>113.834</v>
      </c>
      <c r="Q625">
        <v>4.8600000000000003</v>
      </c>
      <c r="R625">
        <v>3.516</v>
      </c>
      <c r="S625">
        <v>22.117000000000001</v>
      </c>
      <c r="T625" s="4">
        <f t="shared" si="468"/>
        <v>2.0933117602058569</v>
      </c>
      <c r="U625" s="4">
        <f t="shared" si="469"/>
        <v>4.4213506871850559</v>
      </c>
      <c r="V625" s="4">
        <f t="shared" si="470"/>
        <v>5.2117650886351736</v>
      </c>
      <c r="W625" s="4">
        <f t="shared" si="471"/>
        <v>2.1296959161851801</v>
      </c>
      <c r="X625" s="4">
        <f t="shared" si="472"/>
        <v>4.5614816933589886</v>
      </c>
      <c r="Y625" s="4">
        <f t="shared" si="473"/>
        <v>5.3535167797277037</v>
      </c>
      <c r="Z625" s="4">
        <f t="shared" si="474"/>
        <v>1.5108559644521093</v>
      </c>
      <c r="AA625" s="4">
        <f t="shared" si="475"/>
        <v>0.52632488753233631</v>
      </c>
      <c r="AB625" s="4">
        <f t="shared" si="476"/>
        <v>1.138863030243126</v>
      </c>
      <c r="AD625" s="4">
        <f t="shared" si="477"/>
        <v>6.5493502312364305</v>
      </c>
      <c r="AE625" s="4">
        <f t="shared" si="478"/>
        <v>28.446449534125396</v>
      </c>
      <c r="AF625" s="4">
        <f t="shared" si="464"/>
        <v>88.281538266876595</v>
      </c>
      <c r="AG625" s="4">
        <f t="shared" si="465"/>
        <v>78.44140753776982</v>
      </c>
    </row>
    <row r="626" spans="1:33" x14ac:dyDescent="0.3">
      <c r="A626">
        <v>9</v>
      </c>
      <c r="B626" t="s">
        <v>11</v>
      </c>
      <c r="C626">
        <v>17.5</v>
      </c>
      <c r="D626">
        <v>20.6</v>
      </c>
      <c r="E626">
        <v>11.77</v>
      </c>
      <c r="F626">
        <f t="shared" si="466"/>
        <v>8.8300000000000018</v>
      </c>
      <c r="G626">
        <v>13680</v>
      </c>
      <c r="H626">
        <v>5.0599999999999996</v>
      </c>
      <c r="I626">
        <v>4.9000000000000004</v>
      </c>
      <c r="J626" s="4">
        <f t="shared" si="467"/>
        <v>4.9800000000000004</v>
      </c>
      <c r="K626" s="4">
        <v>6.7190000000000003</v>
      </c>
      <c r="L626" s="4">
        <v>27.349</v>
      </c>
      <c r="M626" s="4">
        <v>110.431</v>
      </c>
      <c r="N626" s="4">
        <v>6.835</v>
      </c>
      <c r="O626" s="4">
        <v>28.184000000000001</v>
      </c>
      <c r="P626" s="4">
        <v>113.834</v>
      </c>
      <c r="Q626">
        <v>4.5720000000000001</v>
      </c>
      <c r="R626">
        <v>3.7629999999999999</v>
      </c>
      <c r="S626">
        <v>22.649000000000001</v>
      </c>
      <c r="T626" s="4">
        <f t="shared" si="468"/>
        <v>2.0933117602058569</v>
      </c>
      <c r="U626" s="4">
        <f t="shared" si="469"/>
        <v>4.4213506871850559</v>
      </c>
      <c r="V626" s="4">
        <f t="shared" si="470"/>
        <v>5.2117650886351736</v>
      </c>
      <c r="W626" s="4">
        <f t="shared" si="471"/>
        <v>2.1296959161851801</v>
      </c>
      <c r="X626" s="4">
        <f t="shared" si="472"/>
        <v>4.5614816933589886</v>
      </c>
      <c r="Y626" s="4">
        <f t="shared" si="473"/>
        <v>5.3535167797277037</v>
      </c>
      <c r="Z626" s="4">
        <f t="shared" si="474"/>
        <v>1.4207421480828255</v>
      </c>
      <c r="AA626" s="4">
        <f t="shared" si="475"/>
        <v>0.56473533100923712</v>
      </c>
      <c r="AB626" s="4">
        <f t="shared" si="476"/>
        <v>1.165670732536134</v>
      </c>
      <c r="AD626" s="4">
        <f t="shared" si="477"/>
        <v>6.0379727067730879</v>
      </c>
      <c r="AE626" s="4">
        <f t="shared" si="478"/>
        <v>32.714204805946011</v>
      </c>
      <c r="AF626" s="4">
        <f t="shared" si="464"/>
        <v>87.426341557204168</v>
      </c>
      <c r="AG626" s="4">
        <f t="shared" si="465"/>
        <v>77.933939727123274</v>
      </c>
    </row>
    <row r="627" spans="1:33" x14ac:dyDescent="0.3">
      <c r="A627">
        <v>9</v>
      </c>
      <c r="B627" t="s">
        <v>12</v>
      </c>
      <c r="C627">
        <v>16.899999999999999</v>
      </c>
      <c r="D627">
        <v>20.48</v>
      </c>
      <c r="E627">
        <v>11.8</v>
      </c>
      <c r="F627">
        <f t="shared" si="466"/>
        <v>8.68</v>
      </c>
      <c r="G627">
        <v>13680</v>
      </c>
      <c r="H627">
        <v>5.0599999999999996</v>
      </c>
      <c r="I627">
        <v>4.9000000000000004</v>
      </c>
      <c r="J627" s="4">
        <f t="shared" si="467"/>
        <v>4.9800000000000004</v>
      </c>
      <c r="K627" s="4">
        <v>6.7190000000000003</v>
      </c>
      <c r="L627" s="4">
        <v>27.349</v>
      </c>
      <c r="M627" s="4">
        <v>110.431</v>
      </c>
      <c r="N627" s="4">
        <v>6.835</v>
      </c>
      <c r="O627" s="4">
        <v>28.184000000000001</v>
      </c>
      <c r="P627" s="4">
        <v>113.834</v>
      </c>
      <c r="Q627">
        <v>4.5090000000000003</v>
      </c>
      <c r="R627">
        <v>3.6160000000000001</v>
      </c>
      <c r="S627">
        <v>22.064</v>
      </c>
      <c r="T627" s="4">
        <f t="shared" si="468"/>
        <v>2.0933117602058569</v>
      </c>
      <c r="U627" s="4">
        <f t="shared" si="469"/>
        <v>4.4213506871850559</v>
      </c>
      <c r="V627" s="4">
        <f t="shared" si="470"/>
        <v>5.2117650886351736</v>
      </c>
      <c r="W627" s="4">
        <f t="shared" si="471"/>
        <v>2.1296959161851801</v>
      </c>
      <c r="X627" s="4">
        <f t="shared" si="472"/>
        <v>4.5614816933589886</v>
      </c>
      <c r="Y627" s="4">
        <f t="shared" si="473"/>
        <v>5.3535167797277037</v>
      </c>
      <c r="Z627" s="4">
        <f t="shared" si="474"/>
        <v>1.4010347395001446</v>
      </c>
      <c r="AA627" s="4">
        <f t="shared" si="475"/>
        <v>0.54186387081215226</v>
      </c>
      <c r="AB627" s="4">
        <f t="shared" si="476"/>
        <v>1.1361908292080638</v>
      </c>
      <c r="AD627" s="4">
        <f t="shared" si="477"/>
        <v>6.1461267341622623</v>
      </c>
      <c r="AE627" s="4">
        <f t="shared" si="478"/>
        <v>33.647540006488327</v>
      </c>
      <c r="AF627" s="4">
        <f t="shared" si="464"/>
        <v>87.935567583654844</v>
      </c>
      <c r="AG627" s="4">
        <f t="shared" si="465"/>
        <v>78.491992104624842</v>
      </c>
    </row>
    <row r="628" spans="1:33" x14ac:dyDescent="0.3">
      <c r="A628">
        <v>9</v>
      </c>
      <c r="B628" t="s">
        <v>13</v>
      </c>
      <c r="C628">
        <v>17.2</v>
      </c>
      <c r="D628">
        <v>19.760000000000002</v>
      </c>
      <c r="E628">
        <v>11.71</v>
      </c>
      <c r="F628">
        <f t="shared" si="466"/>
        <v>8.0500000000000007</v>
      </c>
      <c r="G628">
        <v>13680</v>
      </c>
      <c r="H628">
        <v>5.0599999999999996</v>
      </c>
      <c r="I628">
        <v>4.9000000000000004</v>
      </c>
      <c r="J628" s="4">
        <f t="shared" si="467"/>
        <v>4.9800000000000004</v>
      </c>
      <c r="K628" s="4">
        <v>6.7190000000000003</v>
      </c>
      <c r="L628" s="4">
        <v>27.349</v>
      </c>
      <c r="M628" s="4">
        <v>110.431</v>
      </c>
      <c r="N628" s="4">
        <v>6.835</v>
      </c>
      <c r="O628" s="4">
        <v>28.184000000000001</v>
      </c>
      <c r="P628" s="4">
        <v>113.834</v>
      </c>
      <c r="Q628">
        <v>4.8289999999999997</v>
      </c>
      <c r="R628">
        <v>3.9710000000000001</v>
      </c>
      <c r="S628">
        <v>24.081</v>
      </c>
      <c r="T628" s="4">
        <f t="shared" si="468"/>
        <v>2.0933117602058569</v>
      </c>
      <c r="U628" s="4">
        <f t="shared" si="469"/>
        <v>4.4213506871850559</v>
      </c>
      <c r="V628" s="4">
        <f t="shared" si="470"/>
        <v>5.2117650886351736</v>
      </c>
      <c r="W628" s="4">
        <f t="shared" si="471"/>
        <v>2.1296959161851801</v>
      </c>
      <c r="X628" s="4">
        <f t="shared" si="472"/>
        <v>4.5614816933589886</v>
      </c>
      <c r="Y628" s="4">
        <f t="shared" si="473"/>
        <v>5.3535167797277037</v>
      </c>
      <c r="Z628" s="4">
        <f t="shared" si="474"/>
        <v>1.5011544562167192</v>
      </c>
      <c r="AA628" s="4">
        <f t="shared" si="475"/>
        <v>0.59715467996992611</v>
      </c>
      <c r="AB628" s="4">
        <f t="shared" si="476"/>
        <v>1.2376929402943739</v>
      </c>
      <c r="AD628" s="4">
        <f t="shared" si="477"/>
        <v>5.6006176424626579</v>
      </c>
      <c r="AE628" s="4">
        <f t="shared" si="478"/>
        <v>28.905909188419987</v>
      </c>
      <c r="AF628" s="4">
        <f t="shared" si="464"/>
        <v>86.704534724185521</v>
      </c>
      <c r="AG628" s="4">
        <f t="shared" si="465"/>
        <v>76.570564690742927</v>
      </c>
    </row>
    <row r="629" spans="1:33" x14ac:dyDescent="0.3">
      <c r="A629">
        <v>9</v>
      </c>
      <c r="B629" t="s">
        <v>14</v>
      </c>
      <c r="C629">
        <v>17.2</v>
      </c>
      <c r="D629">
        <v>20.350000000000001</v>
      </c>
      <c r="E629">
        <v>11.77</v>
      </c>
      <c r="F629">
        <f t="shared" si="466"/>
        <v>8.5800000000000018</v>
      </c>
      <c r="G629">
        <v>13680</v>
      </c>
      <c r="H629">
        <v>5.0599999999999996</v>
      </c>
      <c r="I629">
        <v>4.9000000000000004</v>
      </c>
      <c r="J629" s="4">
        <f t="shared" si="467"/>
        <v>4.9800000000000004</v>
      </c>
      <c r="K629" s="4">
        <v>6.7190000000000003</v>
      </c>
      <c r="L629" s="4">
        <v>27.349</v>
      </c>
      <c r="M629" s="4">
        <v>110.431</v>
      </c>
      <c r="N629" s="4">
        <v>6.835</v>
      </c>
      <c r="O629" s="4">
        <v>28.184000000000001</v>
      </c>
      <c r="P629" s="4">
        <v>113.834</v>
      </c>
      <c r="Q629">
        <v>4.7640000000000002</v>
      </c>
      <c r="R629">
        <v>3.6829999999999998</v>
      </c>
      <c r="S629">
        <v>23.143999999999998</v>
      </c>
      <c r="T629" s="4">
        <f t="shared" si="468"/>
        <v>2.0933117602058569</v>
      </c>
      <c r="U629" s="4">
        <f t="shared" si="469"/>
        <v>4.4213506871850559</v>
      </c>
      <c r="V629" s="4">
        <f t="shared" si="470"/>
        <v>5.2117650886351736</v>
      </c>
      <c r="W629" s="4">
        <f t="shared" si="471"/>
        <v>2.1296959161851801</v>
      </c>
      <c r="X629" s="4">
        <f t="shared" si="472"/>
        <v>4.5614816933589886</v>
      </c>
      <c r="Y629" s="4">
        <f t="shared" si="473"/>
        <v>5.3535167797277037</v>
      </c>
      <c r="Z629" s="4">
        <f t="shared" si="474"/>
        <v>1.4808139419905189</v>
      </c>
      <c r="AA629" s="4">
        <f t="shared" si="475"/>
        <v>0.55228403702985485</v>
      </c>
      <c r="AB629" s="4">
        <f t="shared" si="476"/>
        <v>1.1905892492778238</v>
      </c>
      <c r="AD629" s="4">
        <f t="shared" si="477"/>
        <v>5.9693539592956038</v>
      </c>
      <c r="AE629" s="4">
        <f t="shared" si="478"/>
        <v>29.869228025840776</v>
      </c>
      <c r="AF629" s="4">
        <f t="shared" si="464"/>
        <v>87.703565787867774</v>
      </c>
      <c r="AG629" s="4">
        <f t="shared" si="465"/>
        <v>77.462234058459444</v>
      </c>
    </row>
    <row r="630" spans="1:33" x14ac:dyDescent="0.3">
      <c r="A630">
        <v>10</v>
      </c>
      <c r="B630" t="s">
        <v>11</v>
      </c>
      <c r="C630">
        <v>16.7</v>
      </c>
      <c r="D630">
        <v>19.93</v>
      </c>
      <c r="E630">
        <v>11.84</v>
      </c>
      <c r="F630">
        <f>D630-E630</f>
        <v>8.09</v>
      </c>
      <c r="G630">
        <v>13680</v>
      </c>
      <c r="H630">
        <v>5.0599999999999996</v>
      </c>
      <c r="I630">
        <v>4.9000000000000004</v>
      </c>
      <c r="J630" s="4">
        <f t="shared" si="467"/>
        <v>4.9800000000000004</v>
      </c>
      <c r="K630" s="4">
        <v>6.7190000000000003</v>
      </c>
      <c r="L630" s="4">
        <v>27.349</v>
      </c>
      <c r="M630" s="4">
        <v>110.431</v>
      </c>
      <c r="N630" s="4">
        <v>6.835</v>
      </c>
      <c r="O630" s="4">
        <v>28.184000000000001</v>
      </c>
      <c r="P630" s="4">
        <v>113.834</v>
      </c>
      <c r="Q630">
        <v>4.7110000000000003</v>
      </c>
      <c r="R630">
        <v>5.1070000000000002</v>
      </c>
      <c r="S630">
        <v>27.931999999999999</v>
      </c>
      <c r="T630" s="4">
        <f t="shared" si="468"/>
        <v>2.0933117602058569</v>
      </c>
      <c r="U630" s="4">
        <f t="shared" si="469"/>
        <v>4.4213506871850559</v>
      </c>
      <c r="V630" s="4">
        <f t="shared" si="470"/>
        <v>5.2117650886351736</v>
      </c>
      <c r="W630" s="4">
        <f t="shared" si="471"/>
        <v>2.1296959161851801</v>
      </c>
      <c r="X630" s="4">
        <f t="shared" si="472"/>
        <v>4.5614816933589886</v>
      </c>
      <c r="Y630" s="4">
        <f t="shared" si="473"/>
        <v>5.3535167797277037</v>
      </c>
      <c r="Z630" s="4">
        <f t="shared" si="474"/>
        <v>1.4642299746404484</v>
      </c>
      <c r="AA630" s="4">
        <f t="shared" si="475"/>
        <v>0.77526519127173299</v>
      </c>
      <c r="AB630" s="4">
        <f t="shared" si="476"/>
        <v>1.4303882590964159</v>
      </c>
      <c r="AD630" s="4">
        <f t="shared" si="477"/>
        <v>5.7969631696611295</v>
      </c>
      <c r="AE630" s="4">
        <f t="shared" si="478"/>
        <v>30.65463826521988</v>
      </c>
      <c r="AF630" s="4">
        <f t="shared" si="464"/>
        <v>82.738958973544172</v>
      </c>
      <c r="AG630" s="4">
        <f t="shared" si="465"/>
        <v>72.922856637083584</v>
      </c>
    </row>
    <row r="631" spans="1:33" x14ac:dyDescent="0.3">
      <c r="A631">
        <v>10</v>
      </c>
      <c r="B631" t="s">
        <v>12</v>
      </c>
      <c r="C631">
        <v>17.2</v>
      </c>
      <c r="D631">
        <v>19.34</v>
      </c>
      <c r="E631">
        <v>11.73</v>
      </c>
      <c r="F631">
        <f>D631-E631</f>
        <v>7.6099999999999994</v>
      </c>
      <c r="G631">
        <v>13680</v>
      </c>
      <c r="H631">
        <v>5.0599999999999996</v>
      </c>
      <c r="I631">
        <v>4.9000000000000004</v>
      </c>
      <c r="J631" s="4">
        <f t="shared" si="467"/>
        <v>4.9800000000000004</v>
      </c>
      <c r="K631" s="4">
        <v>6.7190000000000003</v>
      </c>
      <c r="L631" s="4">
        <v>27.349</v>
      </c>
      <c r="M631" s="4">
        <v>110.431</v>
      </c>
      <c r="N631" s="4">
        <v>6.835</v>
      </c>
      <c r="O631" s="4">
        <v>28.184000000000001</v>
      </c>
      <c r="P631" s="4">
        <v>113.834</v>
      </c>
      <c r="Q631">
        <v>4.8129999999999997</v>
      </c>
      <c r="R631">
        <v>4.9630000000000001</v>
      </c>
      <c r="S631">
        <v>27.84</v>
      </c>
      <c r="T631" s="4">
        <f t="shared" si="468"/>
        <v>2.0933117602058569</v>
      </c>
      <c r="U631" s="4">
        <f t="shared" si="469"/>
        <v>4.4213506871850559</v>
      </c>
      <c r="V631" s="4">
        <f t="shared" si="470"/>
        <v>5.2117650886351736</v>
      </c>
      <c r="W631" s="4">
        <f t="shared" si="471"/>
        <v>2.1296959161851801</v>
      </c>
      <c r="X631" s="4">
        <f t="shared" si="472"/>
        <v>4.5614816933589886</v>
      </c>
      <c r="Y631" s="4">
        <f t="shared" si="473"/>
        <v>5.3535167797277037</v>
      </c>
      <c r="Z631" s="4">
        <f t="shared" si="474"/>
        <v>1.4961473892503725</v>
      </c>
      <c r="AA631" s="4">
        <f t="shared" si="475"/>
        <v>0.7525977107629771</v>
      </c>
      <c r="AB631" s="4">
        <f t="shared" si="476"/>
        <v>1.4258016175103998</v>
      </c>
      <c r="AD631" s="4">
        <f t="shared" si="477"/>
        <v>5.2944969266013437</v>
      </c>
      <c r="AE631" s="4">
        <f t="shared" si="478"/>
        <v>29.143041931243975</v>
      </c>
      <c r="AF631" s="4">
        <f t="shared" si="464"/>
        <v>83.243643454974588</v>
      </c>
      <c r="AG631" s="4">
        <f t="shared" si="465"/>
        <v>73.00968142118613</v>
      </c>
    </row>
    <row r="632" spans="1:33" x14ac:dyDescent="0.3">
      <c r="A632">
        <v>10</v>
      </c>
      <c r="B632" t="s">
        <v>13</v>
      </c>
      <c r="C632">
        <v>16.899999999999999</v>
      </c>
      <c r="D632">
        <v>19.16</v>
      </c>
      <c r="E632">
        <v>11.76</v>
      </c>
      <c r="F632">
        <f t="shared" ref="F632:F633" si="479">D632-E632</f>
        <v>7.4</v>
      </c>
      <c r="G632">
        <v>13680</v>
      </c>
      <c r="H632">
        <v>5.0599999999999996</v>
      </c>
      <c r="I632">
        <v>4.9000000000000004</v>
      </c>
      <c r="J632" s="4">
        <f t="shared" si="467"/>
        <v>4.9800000000000004</v>
      </c>
      <c r="K632" s="4">
        <v>6.7190000000000003</v>
      </c>
      <c r="L632" s="4">
        <v>27.349</v>
      </c>
      <c r="M632" s="4">
        <v>110.431</v>
      </c>
      <c r="N632" s="4">
        <v>6.835</v>
      </c>
      <c r="O632" s="4">
        <v>28.184000000000001</v>
      </c>
      <c r="P632" s="4">
        <v>113.834</v>
      </c>
      <c r="Q632">
        <v>4.9729999999999999</v>
      </c>
      <c r="R632">
        <v>5.2649999999999997</v>
      </c>
      <c r="S632">
        <v>29.085000000000001</v>
      </c>
      <c r="T632" s="4">
        <f t="shared" si="468"/>
        <v>2.0933117602058569</v>
      </c>
      <c r="U632" s="4">
        <f t="shared" si="469"/>
        <v>4.4213506871850559</v>
      </c>
      <c r="V632" s="4">
        <f t="shared" si="470"/>
        <v>5.2117650886351736</v>
      </c>
      <c r="W632" s="4">
        <f t="shared" si="471"/>
        <v>2.1296959161851801</v>
      </c>
      <c r="X632" s="4">
        <f t="shared" si="472"/>
        <v>4.5614816933589886</v>
      </c>
      <c r="Y632" s="4">
        <f t="shared" si="473"/>
        <v>5.3535167797277037</v>
      </c>
      <c r="Z632" s="4">
        <f t="shared" si="474"/>
        <v>1.5462230176032903</v>
      </c>
      <c r="AA632" s="4">
        <f t="shared" si="475"/>
        <v>0.80016402543929199</v>
      </c>
      <c r="AB632" s="4">
        <f t="shared" si="476"/>
        <v>1.4878009840081501</v>
      </c>
      <c r="AD632" s="4">
        <f>F632/1000/PI()/0.0007/C632*100/G632*60*60</f>
        <v>5.2397854646083815</v>
      </c>
      <c r="AE632" s="4">
        <f t="shared" ref="AE632:AG633" si="480">(1-2*Z632/(T632+W632))*100</f>
        <v>26.771479661401631</v>
      </c>
      <c r="AF632" s="4">
        <f t="shared" si="480"/>
        <v>82.184594089223566</v>
      </c>
      <c r="AG632" s="4">
        <f t="shared" si="480"/>
        <v>71.836038024441478</v>
      </c>
    </row>
    <row r="633" spans="1:33" x14ac:dyDescent="0.3">
      <c r="A633">
        <v>10</v>
      </c>
      <c r="B633" t="s">
        <v>14</v>
      </c>
      <c r="C633">
        <v>17.100000000000001</v>
      </c>
      <c r="D633">
        <v>19.3</v>
      </c>
      <c r="E633">
        <v>11.84</v>
      </c>
      <c r="F633">
        <f t="shared" si="479"/>
        <v>7.4600000000000009</v>
      </c>
      <c r="G633">
        <v>13680</v>
      </c>
      <c r="H633">
        <v>5.0599999999999996</v>
      </c>
      <c r="I633">
        <v>4.9000000000000004</v>
      </c>
      <c r="J633" s="4">
        <f t="shared" si="467"/>
        <v>4.9800000000000004</v>
      </c>
      <c r="K633" s="4">
        <v>6.7190000000000003</v>
      </c>
      <c r="L633" s="4">
        <v>27.349</v>
      </c>
      <c r="M633" s="4">
        <v>110.431</v>
      </c>
      <c r="N633" s="4">
        <v>6.835</v>
      </c>
      <c r="O633" s="4">
        <v>28.184000000000001</v>
      </c>
      <c r="P633" s="4">
        <v>113.834</v>
      </c>
      <c r="Q633">
        <v>4.7910000000000004</v>
      </c>
      <c r="R633">
        <v>4.8330000000000002</v>
      </c>
      <c r="S633">
        <v>27.210999999999999</v>
      </c>
      <c r="T633" s="4">
        <f t="shared" si="468"/>
        <v>2.0933117602058569</v>
      </c>
      <c r="U633" s="4">
        <f t="shared" si="469"/>
        <v>4.4213506871850559</v>
      </c>
      <c r="V633" s="4">
        <f t="shared" si="470"/>
        <v>5.2117650886351736</v>
      </c>
      <c r="W633" s="4">
        <f t="shared" si="471"/>
        <v>2.1296959161851801</v>
      </c>
      <c r="X633" s="4">
        <f t="shared" si="472"/>
        <v>4.5614816933589886</v>
      </c>
      <c r="Y633" s="4">
        <f t="shared" si="473"/>
        <v>5.3535167797277037</v>
      </c>
      <c r="Z633" s="4">
        <f t="shared" si="474"/>
        <v>1.4892628543405433</v>
      </c>
      <c r="AA633" s="4">
        <f t="shared" si="475"/>
        <v>0.73215516826474403</v>
      </c>
      <c r="AB633" s="4">
        <f t="shared" si="476"/>
        <v>1.3944208779370137</v>
      </c>
      <c r="AD633" s="4">
        <f>F633/1000/PI()/0.0007/C633*100/G633*60*60</f>
        <v>5.2204892734711308</v>
      </c>
      <c r="AE633" s="4">
        <f t="shared" si="480"/>
        <v>29.469090825178856</v>
      </c>
      <c r="AF633" s="4">
        <f t="shared" si="480"/>
        <v>83.698790375950409</v>
      </c>
      <c r="AG633" s="4">
        <f t="shared" si="480"/>
        <v>73.603716487441261</v>
      </c>
    </row>
    <row r="635" spans="1:33" x14ac:dyDescent="0.3">
      <c r="B635" s="7" t="s">
        <v>55</v>
      </c>
      <c r="C635" s="7"/>
      <c r="D635" s="7"/>
      <c r="E635" s="7" t="s">
        <v>44</v>
      </c>
      <c r="F635" s="7"/>
      <c r="G635" s="7"/>
    </row>
    <row r="636" spans="1:33" x14ac:dyDescent="0.3">
      <c r="A636" t="s">
        <v>1</v>
      </c>
      <c r="B636" t="s">
        <v>46</v>
      </c>
      <c r="C636" t="s">
        <v>47</v>
      </c>
      <c r="D636" t="s">
        <v>57</v>
      </c>
      <c r="E636" t="s">
        <v>46</v>
      </c>
      <c r="F636" t="s">
        <v>47</v>
      </c>
      <c r="G636" t="s">
        <v>57</v>
      </c>
    </row>
    <row r="637" spans="1:33" x14ac:dyDescent="0.3">
      <c r="A637">
        <v>7</v>
      </c>
      <c r="B637" s="4">
        <f>AVERAGE(AE618:AE621)</f>
        <v>37.787179917955392</v>
      </c>
      <c r="C637" s="4">
        <f>AVERAGE(AF618:AF621)</f>
        <v>91.110378175879717</v>
      </c>
      <c r="D637" s="4">
        <f>AVERAGE(AG618:AG621)</f>
        <v>82.28137941384179</v>
      </c>
      <c r="E637" s="4">
        <f>_xlfn.CONFIDENCE.T(0.05,_xlfn.STDEV.S(AE618:AE621),4)</f>
        <v>1.5511143053754648</v>
      </c>
      <c r="F637" s="4">
        <f>_xlfn.CONFIDENCE.T(0.05,_xlfn.STDEV.S(AF618:AF621),4)</f>
        <v>0.17285592006214281</v>
      </c>
      <c r="G637" s="4">
        <f>_xlfn.CONFIDENCE.T(0.05,_xlfn.STDEV.S(AG618:AG621),4)</f>
        <v>0.31941316618367405</v>
      </c>
    </row>
    <row r="638" spans="1:33" x14ac:dyDescent="0.3">
      <c r="A638">
        <v>8</v>
      </c>
      <c r="B638" s="4">
        <f>AVERAGE(AE622:AE625)</f>
        <v>31.019967166235901</v>
      </c>
      <c r="C638" s="4">
        <f>AVERAGE(AF622:AF625)</f>
        <v>86.199713944935596</v>
      </c>
      <c r="D638" s="4">
        <f>AVERAGE(AG622:AG625)</f>
        <v>76.66133910037172</v>
      </c>
      <c r="E638" s="4">
        <f>_xlfn.CONFIDENCE.T(0.05,_xlfn.STDEV.S(AE622:AE625),3)</f>
        <v>6.0095569647140321</v>
      </c>
      <c r="F638" s="4">
        <f t="shared" ref="F638:G638" si="481">_xlfn.CONFIDENCE.T(0.05,_xlfn.STDEV.S(AF622:AF625),3)</f>
        <v>11.227716206451362</v>
      </c>
      <c r="G638" s="4">
        <f t="shared" si="481"/>
        <v>10.492529747041399</v>
      </c>
    </row>
    <row r="639" spans="1:33" x14ac:dyDescent="0.3">
      <c r="A639">
        <v>9</v>
      </c>
      <c r="B639" s="4">
        <f>AVERAGE(AE626:AE629)</f>
        <v>31.284220506673776</v>
      </c>
      <c r="C639" s="4">
        <f>AVERAGE(AF626:AF629)</f>
        <v>87.442502413228084</v>
      </c>
      <c r="D639" s="4">
        <f>AVERAGE(AG626:AG629)</f>
        <v>77.614682645237622</v>
      </c>
      <c r="E639" s="4">
        <f>_xlfn.CONFIDENCE.T(0.05,_xlfn.STDEV.S(AE626:AE629),4)</f>
        <v>3.592160874592254</v>
      </c>
      <c r="F639" s="4">
        <f>_xlfn.CONFIDENCE.T(0.05,_xlfn.STDEV.S(AF626:AF629),4)</f>
        <v>0.85003930723004617</v>
      </c>
      <c r="G639" s="4">
        <f>_xlfn.CONFIDENCE.T(0.05,_xlfn.STDEV.S(AG626:AG629),4)</f>
        <v>1.2943534585557084</v>
      </c>
    </row>
    <row r="640" spans="1:33" x14ac:dyDescent="0.3">
      <c r="A640">
        <v>10</v>
      </c>
      <c r="B640" s="4">
        <f>AVERAGE(AE630:AE633)</f>
        <v>29.009562670761085</v>
      </c>
      <c r="C640" s="4">
        <f>AVERAGE(AF630:AF633)</f>
        <v>82.966496723423177</v>
      </c>
      <c r="D640" s="4">
        <f>AVERAGE(AG630:AG633)</f>
        <v>72.843073142538117</v>
      </c>
      <c r="E640" s="4">
        <f>_xlfn.CONFIDENCE.T(0.05,_xlfn.STDEV.S(AE630:AE633),4)</f>
        <v>2.5893903039821855</v>
      </c>
      <c r="F640" s="4">
        <f>_xlfn.CONFIDENCE.T(0.05,_xlfn.STDEV.S(AF630:AF633),4)</f>
        <v>1.0378424776534056</v>
      </c>
      <c r="G640" s="4">
        <f>_xlfn.CONFIDENCE.T(0.05,_xlfn.STDEV.S(AG630:AG633),4)</f>
        <v>1.1717647988792661</v>
      </c>
    </row>
    <row r="649" spans="30:30" x14ac:dyDescent="0.3">
      <c r="AD649" s="4"/>
    </row>
    <row r="750" spans="30:30" x14ac:dyDescent="0.3">
      <c r="AD750" s="4"/>
    </row>
  </sheetData>
  <mergeCells count="216">
    <mergeCell ref="AE590:AG590"/>
    <mergeCell ref="B609:D609"/>
    <mergeCell ref="E609:G609"/>
    <mergeCell ref="K616:M616"/>
    <mergeCell ref="N616:P616"/>
    <mergeCell ref="Q616:S616"/>
    <mergeCell ref="T616:V616"/>
    <mergeCell ref="W616:Y616"/>
    <mergeCell ref="Z616:AB616"/>
    <mergeCell ref="AE616:AG616"/>
    <mergeCell ref="B583:D583"/>
    <mergeCell ref="E583:G583"/>
    <mergeCell ref="K590:M590"/>
    <mergeCell ref="N590:P590"/>
    <mergeCell ref="Q590:S590"/>
    <mergeCell ref="T590:V590"/>
    <mergeCell ref="W590:Y590"/>
    <mergeCell ref="Z590:AB590"/>
    <mergeCell ref="B635:D635"/>
    <mergeCell ref="E635:G635"/>
    <mergeCell ref="B557:D557"/>
    <mergeCell ref="E557:G557"/>
    <mergeCell ref="K564:M564"/>
    <mergeCell ref="N564:P564"/>
    <mergeCell ref="Q564:S564"/>
    <mergeCell ref="T564:V564"/>
    <mergeCell ref="W564:Y564"/>
    <mergeCell ref="Z564:AB564"/>
    <mergeCell ref="AE564:AG564"/>
    <mergeCell ref="K538:M538"/>
    <mergeCell ref="N538:P538"/>
    <mergeCell ref="Q538:S538"/>
    <mergeCell ref="T538:V538"/>
    <mergeCell ref="AE484:AG484"/>
    <mergeCell ref="B503:D503"/>
    <mergeCell ref="E503:G503"/>
    <mergeCell ref="K510:M510"/>
    <mergeCell ref="N510:P510"/>
    <mergeCell ref="Q510:S510"/>
    <mergeCell ref="T510:V510"/>
    <mergeCell ref="W510:Y510"/>
    <mergeCell ref="Z510:AB510"/>
    <mergeCell ref="AE510:AG510"/>
    <mergeCell ref="W538:Y538"/>
    <mergeCell ref="Z538:AB538"/>
    <mergeCell ref="AE538:AG538"/>
    <mergeCell ref="B477:D477"/>
    <mergeCell ref="E477:G477"/>
    <mergeCell ref="K484:M484"/>
    <mergeCell ref="N484:P484"/>
    <mergeCell ref="Q484:S484"/>
    <mergeCell ref="T484:V484"/>
    <mergeCell ref="W484:Y484"/>
    <mergeCell ref="Z484:AB484"/>
    <mergeCell ref="B529:D529"/>
    <mergeCell ref="E529:G529"/>
    <mergeCell ref="B451:D451"/>
    <mergeCell ref="E451:G451"/>
    <mergeCell ref="K458:M458"/>
    <mergeCell ref="N458:P458"/>
    <mergeCell ref="Q458:S458"/>
    <mergeCell ref="T458:V458"/>
    <mergeCell ref="W458:Y458"/>
    <mergeCell ref="Z458:AB458"/>
    <mergeCell ref="AE458:AG458"/>
    <mergeCell ref="K432:M432"/>
    <mergeCell ref="N432:P432"/>
    <mergeCell ref="Q432:S432"/>
    <mergeCell ref="T432:V432"/>
    <mergeCell ref="AE378:AG378"/>
    <mergeCell ref="B397:D397"/>
    <mergeCell ref="E397:G397"/>
    <mergeCell ref="K404:M404"/>
    <mergeCell ref="N404:P404"/>
    <mergeCell ref="Q404:S404"/>
    <mergeCell ref="T404:V404"/>
    <mergeCell ref="W404:Y404"/>
    <mergeCell ref="Z404:AB404"/>
    <mergeCell ref="AE404:AG404"/>
    <mergeCell ref="W432:Y432"/>
    <mergeCell ref="Z432:AB432"/>
    <mergeCell ref="AE432:AG432"/>
    <mergeCell ref="B371:D371"/>
    <mergeCell ref="E371:G371"/>
    <mergeCell ref="K378:M378"/>
    <mergeCell ref="N378:P378"/>
    <mergeCell ref="Q378:S378"/>
    <mergeCell ref="T378:V378"/>
    <mergeCell ref="W378:Y378"/>
    <mergeCell ref="Z378:AB378"/>
    <mergeCell ref="B423:D423"/>
    <mergeCell ref="E423:G423"/>
    <mergeCell ref="B345:D345"/>
    <mergeCell ref="E345:G345"/>
    <mergeCell ref="K352:M352"/>
    <mergeCell ref="N352:P352"/>
    <mergeCell ref="Q352:S352"/>
    <mergeCell ref="T352:V352"/>
    <mergeCell ref="W352:Y352"/>
    <mergeCell ref="Z352:AB352"/>
    <mergeCell ref="AE352:AG352"/>
    <mergeCell ref="K326:M326"/>
    <mergeCell ref="N326:P326"/>
    <mergeCell ref="Q326:S326"/>
    <mergeCell ref="T326:V326"/>
    <mergeCell ref="AE269:AG269"/>
    <mergeCell ref="B288:D288"/>
    <mergeCell ref="E288:G288"/>
    <mergeCell ref="K295:M295"/>
    <mergeCell ref="N295:P295"/>
    <mergeCell ref="Q295:S295"/>
    <mergeCell ref="T295:V295"/>
    <mergeCell ref="W295:Y295"/>
    <mergeCell ref="Z295:AB295"/>
    <mergeCell ref="AE295:AG295"/>
    <mergeCell ref="W326:Y326"/>
    <mergeCell ref="Z326:AB326"/>
    <mergeCell ref="AE326:AG326"/>
    <mergeCell ref="B262:D262"/>
    <mergeCell ref="E262:G262"/>
    <mergeCell ref="K269:M269"/>
    <mergeCell ref="N269:P269"/>
    <mergeCell ref="Q269:S269"/>
    <mergeCell ref="T269:V269"/>
    <mergeCell ref="W269:Y269"/>
    <mergeCell ref="Z269:AB269"/>
    <mergeCell ref="B314:D314"/>
    <mergeCell ref="E314:G314"/>
    <mergeCell ref="B236:D236"/>
    <mergeCell ref="E236:G236"/>
    <mergeCell ref="K243:M243"/>
    <mergeCell ref="N243:P243"/>
    <mergeCell ref="Q243:S243"/>
    <mergeCell ref="T243:V243"/>
    <mergeCell ref="W243:Y243"/>
    <mergeCell ref="Z243:AB243"/>
    <mergeCell ref="AE243:AG243"/>
    <mergeCell ref="K217:M217"/>
    <mergeCell ref="N217:P217"/>
    <mergeCell ref="Q217:S217"/>
    <mergeCell ref="T217:V217"/>
    <mergeCell ref="AE163:AG163"/>
    <mergeCell ref="B182:D182"/>
    <mergeCell ref="E182:G182"/>
    <mergeCell ref="K189:M189"/>
    <mergeCell ref="N189:P189"/>
    <mergeCell ref="Q189:S189"/>
    <mergeCell ref="T189:V189"/>
    <mergeCell ref="W189:Y189"/>
    <mergeCell ref="Z189:AB189"/>
    <mergeCell ref="AE189:AG189"/>
    <mergeCell ref="W217:Y217"/>
    <mergeCell ref="Z217:AB217"/>
    <mergeCell ref="AE217:AG217"/>
    <mergeCell ref="B156:D156"/>
    <mergeCell ref="E156:G156"/>
    <mergeCell ref="K163:M163"/>
    <mergeCell ref="N163:P163"/>
    <mergeCell ref="Q163:S163"/>
    <mergeCell ref="T163:V163"/>
    <mergeCell ref="W163:Y163"/>
    <mergeCell ref="Z163:AB163"/>
    <mergeCell ref="B208:D208"/>
    <mergeCell ref="E208:G208"/>
    <mergeCell ref="W111:Y111"/>
    <mergeCell ref="Z111:AB111"/>
    <mergeCell ref="AE111:AG111"/>
    <mergeCell ref="B130:D130"/>
    <mergeCell ref="E130:G130"/>
    <mergeCell ref="K137:M137"/>
    <mergeCell ref="N137:P137"/>
    <mergeCell ref="Q137:S137"/>
    <mergeCell ref="T137:V137"/>
    <mergeCell ref="W137:Y137"/>
    <mergeCell ref="Z137:AB137"/>
    <mergeCell ref="AE137:AG137"/>
    <mergeCell ref="B102:D102"/>
    <mergeCell ref="E102:G102"/>
    <mergeCell ref="K111:M111"/>
    <mergeCell ref="N111:P111"/>
    <mergeCell ref="Q111:S111"/>
    <mergeCell ref="T111:V111"/>
    <mergeCell ref="AE83:AG83"/>
    <mergeCell ref="B24:D24"/>
    <mergeCell ref="E24:G24"/>
    <mergeCell ref="B50:D50"/>
    <mergeCell ref="E50:G50"/>
    <mergeCell ref="B76:D76"/>
    <mergeCell ref="E76:G76"/>
    <mergeCell ref="K83:M83"/>
    <mergeCell ref="N83:P83"/>
    <mergeCell ref="Q83:S83"/>
    <mergeCell ref="T83:V83"/>
    <mergeCell ref="W83:Y83"/>
    <mergeCell ref="Z83:AB83"/>
    <mergeCell ref="AE31:AG31"/>
    <mergeCell ref="K57:M57"/>
    <mergeCell ref="N57:P57"/>
    <mergeCell ref="Q57:S57"/>
    <mergeCell ref="T57:V57"/>
    <mergeCell ref="K5:M5"/>
    <mergeCell ref="N5:P5"/>
    <mergeCell ref="AE5:AG5"/>
    <mergeCell ref="Q5:S5"/>
    <mergeCell ref="T5:V5"/>
    <mergeCell ref="W5:Y5"/>
    <mergeCell ref="Z5:AB5"/>
    <mergeCell ref="W57:Y57"/>
    <mergeCell ref="Z57:AB57"/>
    <mergeCell ref="AE57:AG57"/>
    <mergeCell ref="K31:M31"/>
    <mergeCell ref="N31:P31"/>
    <mergeCell ref="Q31:S31"/>
    <mergeCell ref="T31:V31"/>
    <mergeCell ref="W31:Y31"/>
    <mergeCell ref="Z31:AB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PureWaterPermeability</vt:lpstr>
      <vt:lpstr>PEGRetention</vt:lpstr>
      <vt:lpstr>ConductivityCalibration</vt:lpstr>
      <vt:lpstr>NaClRetention</vt:lpstr>
      <vt:lpstr>Na2SO4Retention</vt:lpstr>
      <vt:lpstr>MgCl2Retention</vt:lpstr>
      <vt:lpstr>MgSO4Retention</vt:lpstr>
      <vt:lpstr>ICCalibration</vt:lpstr>
      <vt:lpstr>TernaryIonRetention</vt:lpstr>
      <vt:lpstr>Ellipsometry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Junker, Moritz (UT)</dc:creator>
  <cp:lastModifiedBy>Junker, M.A. (TNW)</cp:lastModifiedBy>
  <dcterms:created xsi:type="dcterms:W3CDTF">2015-06-05T18:17:20Z</dcterms:created>
  <dcterms:modified xsi:type="dcterms:W3CDTF">2023-06-02T07:23:01Z</dcterms:modified>
</cp:coreProperties>
</file>