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lbertaca-my.sharepoint.com/personal/quecke_ualberta_ca/Documents/Excel for filtration/"/>
    </mc:Choice>
  </mc:AlternateContent>
  <xr:revisionPtr revIDLastSave="47" documentId="8_{F69DFFC7-2584-4A61-AC75-58FB47EC286C}" xr6:coauthVersionLast="47" xr6:coauthVersionMax="47" xr10:uidLastSave="{2404476F-F67D-4D2B-AF51-40605E48EDED}"/>
  <bookViews>
    <workbookView xWindow="-108" yWindow="-108" windowWidth="23256" windowHeight="12456" xr2:uid="{F09344C2-843B-4C42-9495-7AF886AEA676}"/>
  </bookViews>
  <sheets>
    <sheet name="10cms" sheetId="1" r:id="rId1"/>
    <sheet name="25cms" sheetId="2" r:id="rId2"/>
    <sheet name="All" sheetId="5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7" i="2" l="1"/>
  <c r="N15" i="2"/>
  <c r="T22" i="2"/>
  <c r="S22" i="2"/>
  <c r="R22" i="2"/>
  <c r="Q22" i="2"/>
  <c r="P22" i="2"/>
  <c r="O22" i="2"/>
  <c r="N22" i="2"/>
  <c r="T21" i="2"/>
  <c r="S21" i="2"/>
  <c r="R21" i="2"/>
  <c r="Q21" i="2"/>
  <c r="P21" i="2"/>
  <c r="O21" i="2"/>
  <c r="N21" i="2"/>
  <c r="T20" i="2"/>
  <c r="S20" i="2"/>
  <c r="R20" i="2"/>
  <c r="Q20" i="2"/>
  <c r="P20" i="2"/>
  <c r="O20" i="2"/>
  <c r="N20" i="2"/>
  <c r="T19" i="2"/>
  <c r="S19" i="2"/>
  <c r="R19" i="2"/>
  <c r="Q19" i="2"/>
  <c r="P19" i="2"/>
  <c r="O19" i="2"/>
  <c r="N19" i="2"/>
  <c r="T18" i="2"/>
  <c r="S18" i="2"/>
  <c r="R18" i="2"/>
  <c r="Q18" i="2"/>
  <c r="P18" i="2"/>
  <c r="O18" i="2"/>
  <c r="N18" i="2"/>
  <c r="T17" i="2"/>
  <c r="S17" i="2"/>
  <c r="R17" i="2"/>
  <c r="Q17" i="2"/>
  <c r="P17" i="2"/>
  <c r="O17" i="2"/>
  <c r="T16" i="2"/>
  <c r="S16" i="2"/>
  <c r="R16" i="2"/>
  <c r="Q16" i="2"/>
  <c r="P16" i="2"/>
  <c r="O16" i="2"/>
  <c r="N16" i="2"/>
  <c r="T15" i="2"/>
  <c r="S15" i="2"/>
  <c r="R15" i="2"/>
  <c r="Q15" i="2"/>
  <c r="P15" i="2"/>
  <c r="O15" i="2"/>
  <c r="P8" i="2"/>
  <c r="O8" i="2"/>
  <c r="N8" i="2"/>
  <c r="M8" i="2"/>
  <c r="P7" i="2"/>
  <c r="O7" i="2"/>
  <c r="N7" i="2"/>
  <c r="M7" i="2"/>
  <c r="P6" i="2"/>
  <c r="O6" i="2"/>
  <c r="N6" i="2"/>
  <c r="M6" i="2"/>
  <c r="P5" i="2"/>
  <c r="O5" i="2"/>
  <c r="N5" i="2"/>
  <c r="M5" i="2"/>
  <c r="P4" i="2"/>
  <c r="O4" i="2"/>
  <c r="N4" i="2"/>
  <c r="M4" i="2"/>
  <c r="P3" i="2"/>
  <c r="O3" i="2"/>
  <c r="N3" i="2"/>
  <c r="M3" i="2"/>
  <c r="P2" i="2"/>
  <c r="O2" i="2"/>
  <c r="N2" i="2"/>
  <c r="M2" i="2"/>
  <c r="P8" i="1"/>
  <c r="O8" i="1"/>
  <c r="N8" i="1"/>
  <c r="M8" i="1"/>
  <c r="P7" i="1"/>
  <c r="O7" i="1"/>
  <c r="N7" i="1"/>
  <c r="M7" i="1"/>
  <c r="P6" i="1"/>
  <c r="O6" i="1"/>
  <c r="N6" i="1"/>
  <c r="M6" i="1"/>
  <c r="P5" i="1"/>
  <c r="O5" i="1"/>
  <c r="N5" i="1"/>
  <c r="M5" i="1"/>
  <c r="P4" i="1"/>
  <c r="O4" i="1"/>
  <c r="N4" i="1"/>
  <c r="M4" i="1"/>
  <c r="P3" i="1"/>
  <c r="O3" i="1"/>
  <c r="N3" i="1"/>
  <c r="M3" i="1"/>
  <c r="P2" i="1"/>
  <c r="O2" i="1"/>
  <c r="N2" i="1"/>
  <c r="M2" i="1"/>
</calcChain>
</file>

<file path=xl/sharedStrings.xml><?xml version="1.0" encoding="utf-8"?>
<sst xmlns="http://schemas.openxmlformats.org/spreadsheetml/2006/main" count="89" uniqueCount="21">
  <si>
    <t>SOLAIR 1100</t>
  </si>
  <si>
    <t>Chanel size (micro meter)</t>
  </si>
  <si>
    <t>Inlet Conc</t>
  </si>
  <si>
    <t>Counts: Cuml</t>
  </si>
  <si>
    <t>StD</t>
  </si>
  <si>
    <t>Pressure drop</t>
  </si>
  <si>
    <t>inH2O</t>
  </si>
  <si>
    <t>Outlet Conc</t>
  </si>
  <si>
    <t>mmH2O/cm2</t>
  </si>
  <si>
    <t>RH in lab</t>
  </si>
  <si>
    <t>%</t>
  </si>
  <si>
    <t>EFF1</t>
  </si>
  <si>
    <t>EFF2</t>
  </si>
  <si>
    <t>EFF3</t>
  </si>
  <si>
    <t>STDV</t>
  </si>
  <si>
    <t>Eff: %</t>
  </si>
  <si>
    <t>AVG - Eff</t>
  </si>
  <si>
    <t>stdev</t>
  </si>
  <si>
    <t>inlet</t>
  </si>
  <si>
    <t>10cm/s-avg</t>
  </si>
  <si>
    <t>25cm/s-avg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</si>
</sst>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" fontId="0" fillId="0" borderId="0" xfId="0" applyNumberFormat="1"/>
    <xf numFmtId="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871055045454959"/>
          <c:y val="5.024331418032206E-2"/>
          <c:w val="0.57426731693140443"/>
          <c:h val="0.63798984586386165"/>
        </c:manualLayout>
      </c:layout>
      <c:barChart>
        <c:barDir val="col"/>
        <c:grouping val="clustered"/>
        <c:varyColors val="1"/>
        <c:ser>
          <c:idx val="0"/>
          <c:order val="0"/>
          <c:tx>
            <c:v>Eff @ 10cm/s</c:v>
          </c:tx>
          <c:invertIfNegative val="0"/>
          <c:errBars>
            <c:errBarType val="both"/>
            <c:errValType val="cust"/>
            <c:noEndCap val="0"/>
            <c:plus>
              <c:numRef>
                <c:f>[1]All!$B$3:$B$9</c:f>
                <c:numCache>
                  <c:formatCode>General</c:formatCode>
                  <c:ptCount val="7"/>
                  <c:pt idx="0">
                    <c:v>3.8797014674412345</c:v>
                  </c:pt>
                  <c:pt idx="1">
                    <c:v>4.2333852201505051</c:v>
                  </c:pt>
                  <c:pt idx="2">
                    <c:v>4.1415187435243173</c:v>
                  </c:pt>
                  <c:pt idx="3">
                    <c:v>3.5537020351944606</c:v>
                  </c:pt>
                  <c:pt idx="4">
                    <c:v>3.1699535285730005</c:v>
                  </c:pt>
                  <c:pt idx="5">
                    <c:v>3.3005258477909134</c:v>
                  </c:pt>
                  <c:pt idx="6">
                    <c:v>4.6347081602576878</c:v>
                  </c:pt>
                </c:numCache>
              </c:numRef>
            </c:plus>
            <c:minus>
              <c:numRef>
                <c:f>[1]All!$B$3:$B$9</c:f>
                <c:numCache>
                  <c:formatCode>General</c:formatCode>
                  <c:ptCount val="7"/>
                  <c:pt idx="0">
                    <c:v>3.8797014674412345</c:v>
                  </c:pt>
                  <c:pt idx="1">
                    <c:v>4.2333852201505051</c:v>
                  </c:pt>
                  <c:pt idx="2">
                    <c:v>4.1415187435243173</c:v>
                  </c:pt>
                  <c:pt idx="3">
                    <c:v>3.5537020351944606</c:v>
                  </c:pt>
                  <c:pt idx="4">
                    <c:v>3.1699535285730005</c:v>
                  </c:pt>
                  <c:pt idx="5">
                    <c:v>3.3005258477909134</c:v>
                  </c:pt>
                  <c:pt idx="6">
                    <c:v>4.6347081602576878</c:v>
                  </c:pt>
                </c:numCache>
              </c:numRef>
            </c:minus>
          </c:errBars>
          <c:cat>
            <c:numRef>
              <c:f>All!$L$2:$L$8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All!$A$3:$A$9</c:f>
              <c:numCache>
                <c:formatCode>General</c:formatCode>
                <c:ptCount val="7"/>
                <c:pt idx="0">
                  <c:v>28.105176960000001</c:v>
                </c:pt>
                <c:pt idx="1">
                  <c:v>29.412748820000001</c:v>
                </c:pt>
                <c:pt idx="2">
                  <c:v>32.351633169999999</c:v>
                </c:pt>
                <c:pt idx="3">
                  <c:v>35.332370324999999</c:v>
                </c:pt>
                <c:pt idx="4">
                  <c:v>38.684673154999999</c:v>
                </c:pt>
                <c:pt idx="5">
                  <c:v>47.625262789999994</c:v>
                </c:pt>
                <c:pt idx="6">
                  <c:v>61.233395790000003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B5-4FCC-B4D7-3FDDC840CC54}"/>
            </c:ext>
          </c:extLst>
        </c:ser>
        <c:ser>
          <c:idx val="2"/>
          <c:order val="2"/>
          <c:tx>
            <c:v>Eff @ 25cm/s</c:v>
          </c:tx>
          <c:invertIfNegative val="0"/>
          <c:errBars>
            <c:errBarType val="both"/>
            <c:errValType val="cust"/>
            <c:noEndCap val="0"/>
            <c:plus>
              <c:numRef>
                <c:f>[1]All!$J$3:$J$9</c:f>
                <c:numCache>
                  <c:formatCode>General</c:formatCode>
                  <c:ptCount val="7"/>
                  <c:pt idx="0">
                    <c:v>7.3270984830651447</c:v>
                  </c:pt>
                  <c:pt idx="1">
                    <c:v>4.5949915432577617</c:v>
                  </c:pt>
                  <c:pt idx="2">
                    <c:v>4.1088556506982812</c:v>
                  </c:pt>
                  <c:pt idx="3">
                    <c:v>3.755974945213655</c:v>
                  </c:pt>
                  <c:pt idx="4">
                    <c:v>4.211005548334442</c:v>
                  </c:pt>
                  <c:pt idx="5">
                    <c:v>4.5943289198779667</c:v>
                  </c:pt>
                  <c:pt idx="6">
                    <c:v>5.8472971904334488</c:v>
                  </c:pt>
                </c:numCache>
              </c:numRef>
            </c:plus>
            <c:minus>
              <c:numRef>
                <c:f>[1]All!$J$3:$J$9</c:f>
                <c:numCache>
                  <c:formatCode>General</c:formatCode>
                  <c:ptCount val="7"/>
                  <c:pt idx="0">
                    <c:v>7.3270984830651447</c:v>
                  </c:pt>
                  <c:pt idx="1">
                    <c:v>4.5949915432577617</c:v>
                  </c:pt>
                  <c:pt idx="2">
                    <c:v>4.1088556506982812</c:v>
                  </c:pt>
                  <c:pt idx="3">
                    <c:v>3.755974945213655</c:v>
                  </c:pt>
                  <c:pt idx="4">
                    <c:v>4.211005548334442</c:v>
                  </c:pt>
                  <c:pt idx="5">
                    <c:v>4.5943289198779667</c:v>
                  </c:pt>
                  <c:pt idx="6">
                    <c:v>5.8472971904334488</c:v>
                  </c:pt>
                </c:numCache>
              </c:numRef>
            </c:minus>
          </c:errBars>
          <c:cat>
            <c:numRef>
              <c:f>All!$L$2:$L$8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All!$F$3:$F$9</c:f>
              <c:numCache>
                <c:formatCode>General</c:formatCode>
                <c:ptCount val="7"/>
                <c:pt idx="0">
                  <c:v>25.119502484999998</c:v>
                </c:pt>
                <c:pt idx="1">
                  <c:v>26.391361619999998</c:v>
                </c:pt>
                <c:pt idx="2">
                  <c:v>29.331856994999999</c:v>
                </c:pt>
                <c:pt idx="3">
                  <c:v>32.660234329999994</c:v>
                </c:pt>
                <c:pt idx="4">
                  <c:v>36.726234719999994</c:v>
                </c:pt>
                <c:pt idx="5">
                  <c:v>48.946334010000001</c:v>
                </c:pt>
                <c:pt idx="6">
                  <c:v>65.25587594000001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B5-4FCC-B4D7-3FDDC840C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2901684"/>
        <c:axId val="648887844"/>
      </c:barChart>
      <c:lineChart>
        <c:grouping val="standard"/>
        <c:varyColors val="1"/>
        <c:ser>
          <c:idx val="1"/>
          <c:order val="1"/>
          <c:tx>
            <c:v>Inlet Conc. @ 10cm/s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[1]All!$D$3:$D$9</c:f>
                <c:numCache>
                  <c:formatCode>General</c:formatCode>
                  <c:ptCount val="7"/>
                  <c:pt idx="0">
                    <c:v>307625.5535762051</c:v>
                  </c:pt>
                  <c:pt idx="1">
                    <c:v>326575.34356056165</c:v>
                  </c:pt>
                  <c:pt idx="2">
                    <c:v>358403.103665245</c:v>
                  </c:pt>
                  <c:pt idx="3">
                    <c:v>346131.99379773723</c:v>
                  </c:pt>
                  <c:pt idx="4">
                    <c:v>283630.98804321798</c:v>
                  </c:pt>
                  <c:pt idx="5">
                    <c:v>108516.34723576008</c:v>
                  </c:pt>
                  <c:pt idx="6">
                    <c:v>17947.543903771348</c:v>
                  </c:pt>
                </c:numCache>
              </c:numRef>
            </c:plus>
            <c:minus>
              <c:numRef>
                <c:f>[1]All!$D$3:$D$9</c:f>
                <c:numCache>
                  <c:formatCode>General</c:formatCode>
                  <c:ptCount val="7"/>
                  <c:pt idx="0">
                    <c:v>307625.5535762051</c:v>
                  </c:pt>
                  <c:pt idx="1">
                    <c:v>326575.34356056165</c:v>
                  </c:pt>
                  <c:pt idx="2">
                    <c:v>358403.103665245</c:v>
                  </c:pt>
                  <c:pt idx="3">
                    <c:v>346131.99379773723</c:v>
                  </c:pt>
                  <c:pt idx="4">
                    <c:v>283630.98804321798</c:v>
                  </c:pt>
                  <c:pt idx="5">
                    <c:v>108516.34723576008</c:v>
                  </c:pt>
                  <c:pt idx="6">
                    <c:v>17947.543903771348</c:v>
                  </c:pt>
                </c:numCache>
              </c:numRef>
            </c:minus>
          </c:errBars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All!$C$3:$C$9</c:f>
              <c:numCache>
                <c:formatCode>#,##0.00</c:formatCode>
                <c:ptCount val="7"/>
                <c:pt idx="0">
                  <c:v>6230824.04</c:v>
                </c:pt>
                <c:pt idx="1">
                  <c:v>4434411.7249999996</c:v>
                </c:pt>
                <c:pt idx="2">
                  <c:v>3504471.7249999996</c:v>
                </c:pt>
                <c:pt idx="3">
                  <c:v>2898526.3149999999</c:v>
                </c:pt>
                <c:pt idx="4">
                  <c:v>2357223.83</c:v>
                </c:pt>
                <c:pt idx="5">
                  <c:v>1195295.375</c:v>
                </c:pt>
                <c:pt idx="6">
                  <c:v>241339.49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B5-4FCC-B4D7-3FDDC840CC54}"/>
            </c:ext>
          </c:extLst>
        </c:ser>
        <c:ser>
          <c:idx val="3"/>
          <c:order val="3"/>
          <c:tx>
            <c:v>Inlet Conc. @ 25cm/s</c:v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[1]All!$L$3:$L$9</c:f>
                <c:numCache>
                  <c:formatCode>General</c:formatCode>
                  <c:ptCount val="7"/>
                  <c:pt idx="0">
                    <c:v>2810970.4119435116</c:v>
                  </c:pt>
                  <c:pt idx="1">
                    <c:v>1954159.1549741572</c:v>
                  </c:pt>
                  <c:pt idx="2">
                    <c:v>1652072.1800174736</c:v>
                  </c:pt>
                  <c:pt idx="3">
                    <c:v>1551933.9195963517</c:v>
                  </c:pt>
                  <c:pt idx="4">
                    <c:v>1429162.5853230122</c:v>
                  </c:pt>
                  <c:pt idx="5">
                    <c:v>675812.60668737453</c:v>
                  </c:pt>
                  <c:pt idx="6">
                    <c:v>132529.87383708436</c:v>
                  </c:pt>
                </c:numCache>
              </c:numRef>
            </c:plus>
            <c:minus>
              <c:numRef>
                <c:f>[1]All!$L$3:$L$9</c:f>
                <c:numCache>
                  <c:formatCode>General</c:formatCode>
                  <c:ptCount val="7"/>
                  <c:pt idx="0">
                    <c:v>2810970.4119435116</c:v>
                  </c:pt>
                  <c:pt idx="1">
                    <c:v>1954159.1549741572</c:v>
                  </c:pt>
                  <c:pt idx="2">
                    <c:v>1652072.1800174736</c:v>
                  </c:pt>
                  <c:pt idx="3">
                    <c:v>1551933.9195963517</c:v>
                  </c:pt>
                  <c:pt idx="4">
                    <c:v>1429162.5853230122</c:v>
                  </c:pt>
                  <c:pt idx="5">
                    <c:v>675812.60668737453</c:v>
                  </c:pt>
                  <c:pt idx="6">
                    <c:v>132529.87383708436</c:v>
                  </c:pt>
                </c:numCache>
              </c:numRef>
            </c:minus>
          </c:errBars>
          <c:cat>
            <c:numRef>
              <c:f>[1]All!$R$2:$R$8</c:f>
              <c:numCache>
                <c:formatCode>General</c:formatCode>
                <c:ptCount val="7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0.5</c:v>
                </c:pt>
                <c:pt idx="6">
                  <c:v>1</c:v>
                </c:pt>
              </c:numCache>
            </c:numRef>
          </c:cat>
          <c:val>
            <c:numRef>
              <c:f>All!$H$3:$H$9</c:f>
              <c:numCache>
                <c:formatCode>General</c:formatCode>
                <c:ptCount val="7"/>
                <c:pt idx="0">
                  <c:v>6286619.8300000001</c:v>
                </c:pt>
                <c:pt idx="1">
                  <c:v>4461233.5150000006</c:v>
                </c:pt>
                <c:pt idx="2">
                  <c:v>3516189.7199999997</c:v>
                </c:pt>
                <c:pt idx="3">
                  <c:v>2867949.06</c:v>
                </c:pt>
                <c:pt idx="4">
                  <c:v>2261420.415</c:v>
                </c:pt>
                <c:pt idx="5">
                  <c:v>1078865.9100000001</c:v>
                </c:pt>
                <c:pt idx="6">
                  <c:v>198421.66499999998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0B5-4FCC-B4D7-3FDDC840C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805984"/>
        <c:axId val="677808896"/>
      </c:lineChart>
      <c:catAx>
        <c:axId val="7429016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2632988523493387"/>
              <c:y val="0.796782294105128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648887844"/>
        <c:crosses val="autoZero"/>
        <c:auto val="1"/>
        <c:lblAlgn val="ctr"/>
        <c:lblOffset val="100"/>
        <c:noMultiLvlLbl val="1"/>
      </c:catAx>
      <c:valAx>
        <c:axId val="648887844"/>
        <c:scaling>
          <c:orientation val="minMax"/>
          <c:max val="10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Filtration Efficiency (%)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crossAx val="742901684"/>
        <c:crosses val="autoZero"/>
        <c:crossBetween val="between"/>
        <c:majorUnit val="10"/>
      </c:valAx>
      <c:valAx>
        <c:axId val="677808896"/>
        <c:scaling>
          <c:logBase val="10"/>
          <c:orientation val="minMax"/>
          <c:max val="100000000"/>
        </c:scaling>
        <c:delete val="0"/>
        <c:axPos val="r"/>
        <c:title>
          <c:overlay val="0"/>
        </c:title>
        <c:numFmt formatCode="0E+00" sourceLinked="0"/>
        <c:majorTickMark val="out"/>
        <c:minorTickMark val="none"/>
        <c:tickLblPos val="nextTo"/>
        <c:crossAx val="677805984"/>
        <c:crosses val="max"/>
        <c:crossBetween val="between"/>
      </c:valAx>
      <c:catAx>
        <c:axId val="677805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7808896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40226499465344601"/>
          <c:y val="0.72753048978418333"/>
          <c:w val="0.59198360008920459"/>
          <c:h val="0.20650955733006873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1"/>
  </c:chart>
  <c:spPr>
    <a:ln>
      <a:noFill/>
    </a:ln>
  </c:spPr>
  <c:txPr>
    <a:bodyPr/>
    <a:lstStyle/>
    <a:p>
      <a:pPr>
        <a:defRPr sz="1000" b="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4</xdr:col>
      <xdr:colOff>476250</xdr:colOff>
      <xdr:row>25</xdr:row>
      <xdr:rowOff>28575</xdr:rowOff>
    </xdr:to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1D47C1C1-9601-47BC-B2AF-7AF7B21845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stc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cms"/>
      <sheetName val="25cms"/>
      <sheetName val="25cms- with inserts"/>
      <sheetName val="25-with L3, L2 and disp"/>
      <sheetName val="17.5"/>
      <sheetName val="32.5"/>
      <sheetName val="Al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R2">
            <v>0.1</v>
          </cell>
        </row>
        <row r="3">
          <cell r="B3">
            <v>3.8797014674412345</v>
          </cell>
          <cell r="D3">
            <v>307625.5535762051</v>
          </cell>
          <cell r="J3">
            <v>7.3270984830651447</v>
          </cell>
          <cell r="L3">
            <v>2810970.4119435116</v>
          </cell>
          <cell r="R3">
            <v>0.15</v>
          </cell>
        </row>
        <row r="4">
          <cell r="B4">
            <v>4.2333852201505051</v>
          </cell>
          <cell r="D4">
            <v>326575.34356056165</v>
          </cell>
          <cell r="J4">
            <v>4.5949915432577617</v>
          </cell>
          <cell r="L4">
            <v>1954159.1549741572</v>
          </cell>
          <cell r="R4">
            <v>0.2</v>
          </cell>
        </row>
        <row r="5">
          <cell r="B5">
            <v>4.1415187435243173</v>
          </cell>
          <cell r="D5">
            <v>358403.103665245</v>
          </cell>
          <cell r="J5">
            <v>4.1088556506982812</v>
          </cell>
          <cell r="L5">
            <v>1652072.1800174736</v>
          </cell>
          <cell r="R5">
            <v>0.25</v>
          </cell>
        </row>
        <row r="6">
          <cell r="B6">
            <v>3.5537020351944606</v>
          </cell>
          <cell r="D6">
            <v>346131.99379773723</v>
          </cell>
          <cell r="J6">
            <v>3.755974945213655</v>
          </cell>
          <cell r="L6">
            <v>1551933.9195963517</v>
          </cell>
          <cell r="R6">
            <v>0.3</v>
          </cell>
        </row>
        <row r="7">
          <cell r="B7">
            <v>3.1699535285730005</v>
          </cell>
          <cell r="D7">
            <v>283630.98804321798</v>
          </cell>
          <cell r="J7">
            <v>4.211005548334442</v>
          </cell>
          <cell r="L7">
            <v>1429162.5853230122</v>
          </cell>
          <cell r="R7">
            <v>0.5</v>
          </cell>
        </row>
        <row r="8">
          <cell r="B8">
            <v>3.3005258477909134</v>
          </cell>
          <cell r="D8">
            <v>108516.34723576008</v>
          </cell>
          <cell r="J8">
            <v>4.5943289198779667</v>
          </cell>
          <cell r="L8">
            <v>675812.60668737453</v>
          </cell>
          <cell r="R8">
            <v>1</v>
          </cell>
        </row>
        <row r="9">
          <cell r="B9">
            <v>4.6347081602576878</v>
          </cell>
          <cell r="D9">
            <v>17947.543903771348</v>
          </cell>
          <cell r="J9">
            <v>5.8472971904334488</v>
          </cell>
          <cell r="L9">
            <v>132529.87383708436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EBD2B-BEDE-45DD-B87B-348342322476}">
  <dimension ref="A1:P23"/>
  <sheetViews>
    <sheetView tabSelected="1" workbookViewId="0">
      <selection activeCell="M1" sqref="M1:P8"/>
    </sheetView>
  </sheetViews>
  <sheetFormatPr defaultRowHeight="14.4" x14ac:dyDescent="0.3"/>
  <sheetData>
    <row r="1" spans="1:16" x14ac:dyDescent="0.3">
      <c r="A1" s="1">
        <v>44418</v>
      </c>
      <c r="M1" t="s">
        <v>16</v>
      </c>
      <c r="N1" t="s">
        <v>17</v>
      </c>
      <c r="O1" t="s">
        <v>18</v>
      </c>
    </row>
    <row r="2" spans="1:16" x14ac:dyDescent="0.3">
      <c r="A2" t="s">
        <v>0</v>
      </c>
      <c r="D2" t="s">
        <v>1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>
        <f>AVERAGE(E11,E23)</f>
        <v>28.105176960000001</v>
      </c>
      <c r="N2">
        <f>STDEV(E11,E23)</f>
        <v>0.50522807800050218</v>
      </c>
      <c r="O2" s="2">
        <f>AVERAGE(E3,E15)</f>
        <v>6230824.04</v>
      </c>
      <c r="P2">
        <f>STDEV(E3,E15)</f>
        <v>1468661.9300374449</v>
      </c>
    </row>
    <row r="3" spans="1:16" x14ac:dyDescent="0.3">
      <c r="A3">
        <v>210105002</v>
      </c>
      <c r="D3" t="s">
        <v>2</v>
      </c>
      <c r="E3" s="2">
        <v>7269324.8499999996</v>
      </c>
      <c r="F3" s="2">
        <v>5217712.34</v>
      </c>
      <c r="G3" s="2">
        <v>4173842.44</v>
      </c>
      <c r="H3" s="2">
        <v>3500133.44</v>
      </c>
      <c r="I3" s="2">
        <v>2885356.75</v>
      </c>
      <c r="J3" s="2">
        <v>1480388.73</v>
      </c>
      <c r="K3" s="2">
        <v>309749.69</v>
      </c>
      <c r="M3">
        <f>AVERAGE(F11,F23)</f>
        <v>29.412748820000001</v>
      </c>
      <c r="N3">
        <f>STDEV(F11,F23)</f>
        <v>1.1215907004443939</v>
      </c>
      <c r="O3" s="2">
        <f>AVERAGE(F3, F15)</f>
        <v>4434411.7249999996</v>
      </c>
      <c r="P3">
        <f>STDEV(F3,F15)</f>
        <v>1107754.3531481868</v>
      </c>
    </row>
    <row r="4" spans="1:16" x14ac:dyDescent="0.3">
      <c r="A4" t="s">
        <v>3</v>
      </c>
      <c r="D4" t="s">
        <v>4</v>
      </c>
      <c r="E4">
        <v>41.321381180000003</v>
      </c>
      <c r="F4">
        <v>30.822132790000001</v>
      </c>
      <c r="G4">
        <v>21.963952419999998</v>
      </c>
      <c r="H4">
        <v>15.260098320000001</v>
      </c>
      <c r="I4">
        <v>10.57357099</v>
      </c>
      <c r="J4">
        <v>3.8648589320000002</v>
      </c>
      <c r="K4">
        <v>0.87804559329999998</v>
      </c>
      <c r="M4">
        <f>AVERAGE(G11,G23)</f>
        <v>32.351633169999999</v>
      </c>
      <c r="N4">
        <f>STDEV(G11,G23)</f>
        <v>1.9175016080665979</v>
      </c>
      <c r="O4" s="2">
        <f>AVERAGE(G3,G15)</f>
        <v>3504471.7249999996</v>
      </c>
      <c r="P4">
        <f>STDEV(G3,G15)</f>
        <v>946633.14340837789</v>
      </c>
    </row>
    <row r="5" spans="1:16" x14ac:dyDescent="0.3">
      <c r="A5" t="s">
        <v>5</v>
      </c>
      <c r="B5">
        <v>0.1</v>
      </c>
      <c r="C5" t="s">
        <v>6</v>
      </c>
      <c r="D5" t="s">
        <v>7</v>
      </c>
      <c r="E5">
        <v>5199145.5029999996</v>
      </c>
      <c r="F5">
        <v>3640468.2540000002</v>
      </c>
      <c r="G5">
        <v>2766116.4019999998</v>
      </c>
      <c r="H5">
        <v>2200066.1379999998</v>
      </c>
      <c r="I5">
        <v>1707798.942</v>
      </c>
      <c r="J5">
        <v>737902.11640000006</v>
      </c>
      <c r="K5">
        <v>111297.61900000001</v>
      </c>
      <c r="M5">
        <f>AVERAGE(H11,H23)</f>
        <v>35.332370324999999</v>
      </c>
      <c r="N5">
        <f>STDEV(H11,H23)</f>
        <v>2.54481210317409</v>
      </c>
      <c r="O5" s="2">
        <f>AVERAGE(H3,H15)</f>
        <v>2898526.3149999999</v>
      </c>
      <c r="P5">
        <f>STDEV(H3,H15)</f>
        <v>850800.95539528586</v>
      </c>
    </row>
    <row r="6" spans="1:16" x14ac:dyDescent="0.3">
      <c r="B6">
        <v>0.2021</v>
      </c>
      <c r="C6" t="s">
        <v>8</v>
      </c>
      <c r="D6" t="s">
        <v>4</v>
      </c>
      <c r="E6">
        <v>25.31744312</v>
      </c>
      <c r="F6">
        <v>15.67483962</v>
      </c>
      <c r="G6">
        <v>9.6641935659999998</v>
      </c>
      <c r="H6">
        <v>5.4158102890000004</v>
      </c>
      <c r="I6">
        <v>2.6682730110000001</v>
      </c>
      <c r="J6">
        <v>0.76417375980000002</v>
      </c>
      <c r="K6">
        <v>1.3676348819999999</v>
      </c>
      <c r="M6">
        <f>AVERAGE(I11,I23)</f>
        <v>38.684673154999999</v>
      </c>
      <c r="N6">
        <f>STDEV(I11,I23)</f>
        <v>2.995031091974897</v>
      </c>
      <c r="O6" s="2">
        <f>AVERAGE(I3,I15)</f>
        <v>2357223.83</v>
      </c>
      <c r="P6">
        <f>STDEV(I3,I15)</f>
        <v>746892.73819970503</v>
      </c>
    </row>
    <row r="7" spans="1:16" x14ac:dyDescent="0.3">
      <c r="A7" t="s">
        <v>9</v>
      </c>
      <c r="B7">
        <v>34.5</v>
      </c>
      <c r="C7" t="s">
        <v>10</v>
      </c>
      <c r="D7" t="s">
        <v>11</v>
      </c>
      <c r="E7">
        <v>28.995588909999999</v>
      </c>
      <c r="F7">
        <v>31.157019680000001</v>
      </c>
      <c r="G7">
        <v>34.635523480000003</v>
      </c>
      <c r="H7">
        <v>37.850612120000001</v>
      </c>
      <c r="I7">
        <v>41.55819657</v>
      </c>
      <c r="J7">
        <v>51.065369420000003</v>
      </c>
      <c r="K7">
        <v>63.204713490000003</v>
      </c>
      <c r="M7">
        <f>AVERAGE(J11,J23)</f>
        <v>47.625262789999994</v>
      </c>
      <c r="N7">
        <f>STDEV(J11,J23)</f>
        <v>3.5672669207998093</v>
      </c>
      <c r="O7" s="2">
        <f>AVERAGE(J3,J15)</f>
        <v>1195295.375</v>
      </c>
      <c r="P7">
        <f>STDEV(J3,J15)</f>
        <v>403182.88918344741</v>
      </c>
    </row>
    <row r="8" spans="1:16" x14ac:dyDescent="0.3">
      <c r="D8" t="s">
        <v>12</v>
      </c>
      <c r="E8">
        <v>29.65784846</v>
      </c>
      <c r="F8">
        <v>31.205631830000002</v>
      </c>
      <c r="G8">
        <v>34.524455940000003</v>
      </c>
      <c r="H8">
        <v>37.496306349999998</v>
      </c>
      <c r="I8">
        <v>40.894890199999999</v>
      </c>
      <c r="J8">
        <v>49.969524530000001</v>
      </c>
      <c r="K8">
        <v>61.866683969999997</v>
      </c>
      <c r="M8">
        <f>AVERAGE(K11,K23)</f>
        <v>61.233395790000003</v>
      </c>
      <c r="N8">
        <f>STDEV(K11,K23)</f>
        <v>3.9738818446696329</v>
      </c>
      <c r="O8" s="2">
        <f>AVERAGE(K3,K15)</f>
        <v>241339.49</v>
      </c>
      <c r="P8">
        <f>STDEV(K3,K15)</f>
        <v>96746.632644655911</v>
      </c>
    </row>
    <row r="9" spans="1:16" x14ac:dyDescent="0.3">
      <c r="D9" t="s">
        <v>13</v>
      </c>
      <c r="E9">
        <v>26.733844120000001</v>
      </c>
      <c r="F9">
        <v>28.2548481</v>
      </c>
      <c r="G9">
        <v>31.962555259999998</v>
      </c>
      <c r="H9">
        <v>36.048554189999997</v>
      </c>
      <c r="I9">
        <v>39.954353079999997</v>
      </c>
      <c r="J9">
        <v>49.408210310000001</v>
      </c>
      <c r="K9">
        <v>67.058666310000007</v>
      </c>
    </row>
    <row r="10" spans="1:16" x14ac:dyDescent="0.3">
      <c r="D10" t="s">
        <v>14</v>
      </c>
      <c r="E10">
        <v>1.533181801</v>
      </c>
      <c r="F10">
        <v>1.6897774830000001</v>
      </c>
      <c r="G10">
        <v>1.5121965369999999</v>
      </c>
      <c r="H10">
        <v>0.95471912640000001</v>
      </c>
      <c r="I10">
        <v>0.80590522139999998</v>
      </c>
      <c r="J10">
        <v>0.8428252074</v>
      </c>
      <c r="K10">
        <v>2.6956741850000001</v>
      </c>
    </row>
    <row r="11" spans="1:16" x14ac:dyDescent="0.3">
      <c r="D11" t="s">
        <v>15</v>
      </c>
      <c r="E11">
        <v>28.462427160000001</v>
      </c>
      <c r="F11">
        <v>30.205833210000002</v>
      </c>
      <c r="G11">
        <v>33.70751156</v>
      </c>
      <c r="H11">
        <v>37.131824219999999</v>
      </c>
      <c r="I11">
        <v>40.802479949999999</v>
      </c>
      <c r="J11">
        <v>50.147701419999997</v>
      </c>
      <c r="K11">
        <v>64.043354590000007</v>
      </c>
    </row>
    <row r="13" spans="1:16" x14ac:dyDescent="0.3">
      <c r="A13" s="1">
        <v>44420</v>
      </c>
    </row>
    <row r="14" spans="1:16" x14ac:dyDescent="0.3">
      <c r="A14" t="s">
        <v>0</v>
      </c>
      <c r="D14" t="s">
        <v>1</v>
      </c>
      <c r="E14">
        <v>0.1</v>
      </c>
      <c r="F14">
        <v>0.15</v>
      </c>
      <c r="G14">
        <v>0.2</v>
      </c>
      <c r="H14">
        <v>0.25</v>
      </c>
      <c r="I14">
        <v>0.3</v>
      </c>
      <c r="J14">
        <v>0.5</v>
      </c>
      <c r="K14">
        <v>1</v>
      </c>
    </row>
    <row r="15" spans="1:16" x14ac:dyDescent="0.3">
      <c r="A15">
        <v>210105002</v>
      </c>
      <c r="B15" s="2"/>
      <c r="C15" s="2"/>
      <c r="D15" s="2" t="s">
        <v>2</v>
      </c>
      <c r="E15" s="2">
        <v>5192323.2300000004</v>
      </c>
      <c r="F15" s="2">
        <v>3651111.11</v>
      </c>
      <c r="G15" s="2">
        <v>2835101.01</v>
      </c>
      <c r="H15" s="2">
        <v>2296919.19</v>
      </c>
      <c r="I15" s="2">
        <v>1829090.91</v>
      </c>
      <c r="J15" s="2">
        <v>910202.02</v>
      </c>
      <c r="K15" s="2">
        <v>172929.29</v>
      </c>
    </row>
    <row r="16" spans="1:16" x14ac:dyDescent="0.3">
      <c r="A16" t="s">
        <v>3</v>
      </c>
      <c r="D16" t="s">
        <v>4</v>
      </c>
      <c r="E16">
        <v>46.005871919999997</v>
      </c>
      <c r="F16">
        <v>31.943265440000001</v>
      </c>
      <c r="G16">
        <v>24.70376061</v>
      </c>
      <c r="H16">
        <v>19.26568228</v>
      </c>
      <c r="I16">
        <v>15.712318460000001</v>
      </c>
      <c r="J16">
        <v>6.9134976200000002</v>
      </c>
      <c r="K16">
        <v>0.62201229570000005</v>
      </c>
    </row>
    <row r="17" spans="1:11" x14ac:dyDescent="0.3">
      <c r="A17" t="s">
        <v>5</v>
      </c>
      <c r="B17">
        <v>0.1</v>
      </c>
      <c r="C17" t="s">
        <v>6</v>
      </c>
      <c r="D17" t="s">
        <v>7</v>
      </c>
      <c r="E17">
        <v>3747148.4589999998</v>
      </c>
      <c r="F17">
        <v>2602661.0639999998</v>
      </c>
      <c r="G17">
        <v>1953543.4169999999</v>
      </c>
      <c r="H17">
        <v>1524631.6529999999</v>
      </c>
      <c r="I17">
        <v>1158640.0560000001</v>
      </c>
      <c r="J17">
        <v>499183.47340000002</v>
      </c>
      <c r="K17">
        <v>71885.154060000001</v>
      </c>
    </row>
    <row r="18" spans="1:11" x14ac:dyDescent="0.3">
      <c r="B18">
        <v>0.2021</v>
      </c>
      <c r="C18" t="s">
        <v>8</v>
      </c>
      <c r="D18" t="s">
        <v>4</v>
      </c>
      <c r="E18">
        <v>3.7603540020000001</v>
      </c>
      <c r="F18">
        <v>2.8540063519999999</v>
      </c>
      <c r="G18">
        <v>5.270362091</v>
      </c>
      <c r="H18">
        <v>4.8206507920000004</v>
      </c>
      <c r="I18">
        <v>3.7105727220000002</v>
      </c>
      <c r="J18">
        <v>2.0310919730000001</v>
      </c>
      <c r="K18">
        <v>0.73193245149999997</v>
      </c>
    </row>
    <row r="19" spans="1:11" x14ac:dyDescent="0.3">
      <c r="A19" t="s">
        <v>9</v>
      </c>
      <c r="B19">
        <v>41</v>
      </c>
      <c r="C19" t="s">
        <v>10</v>
      </c>
      <c r="D19" t="s">
        <v>11</v>
      </c>
      <c r="E19">
        <v>26.227290839999998</v>
      </c>
      <c r="F19">
        <v>26.775802970000001</v>
      </c>
      <c r="G19">
        <v>29.869702759999999</v>
      </c>
      <c r="H19">
        <v>33.037408790000001</v>
      </c>
      <c r="I19">
        <v>36.283326700000003</v>
      </c>
      <c r="J19">
        <v>45.617858349999999</v>
      </c>
      <c r="K19">
        <v>60.65895372</v>
      </c>
    </row>
    <row r="20" spans="1:11" x14ac:dyDescent="0.3">
      <c r="D20" t="s">
        <v>12</v>
      </c>
      <c r="E20">
        <v>25.936580169999999</v>
      </c>
      <c r="F20">
        <v>26.63938315</v>
      </c>
      <c r="G20">
        <v>28.203718160000001</v>
      </c>
      <c r="H20">
        <v>30.451060259999998</v>
      </c>
      <c r="I20">
        <v>33.491817779999998</v>
      </c>
      <c r="J20">
        <v>42.457150929999997</v>
      </c>
      <c r="K20">
        <v>56.219907890000002</v>
      </c>
    </row>
    <row r="21" spans="1:11" x14ac:dyDescent="0.3">
      <c r="D21" t="s">
        <v>13</v>
      </c>
      <c r="E21">
        <v>31.079909270000002</v>
      </c>
      <c r="F21">
        <v>32.443807169999999</v>
      </c>
      <c r="G21">
        <v>34.913843419999999</v>
      </c>
      <c r="H21">
        <v>37.110280240000002</v>
      </c>
      <c r="I21">
        <v>39.925454590000001</v>
      </c>
      <c r="J21">
        <v>47.233463219999997</v>
      </c>
      <c r="K21">
        <v>58.391449360000003</v>
      </c>
    </row>
    <row r="22" spans="1:11" x14ac:dyDescent="0.3">
      <c r="D22" t="s">
        <v>14</v>
      </c>
      <c r="E22">
        <v>2.8892401680000002</v>
      </c>
      <c r="F22">
        <v>3.3125071109999999</v>
      </c>
      <c r="G22">
        <v>3.4939147259999999</v>
      </c>
      <c r="H22">
        <v>3.3571488700000001</v>
      </c>
      <c r="I22">
        <v>3.226176792</v>
      </c>
      <c r="J22">
        <v>2.4294515699999999</v>
      </c>
      <c r="K22">
        <v>2.2196957849999999</v>
      </c>
    </row>
    <row r="23" spans="1:11" x14ac:dyDescent="0.3">
      <c r="D23" t="s">
        <v>15</v>
      </c>
      <c r="E23">
        <v>27.747926759999999</v>
      </c>
      <c r="F23">
        <v>28.61966443</v>
      </c>
      <c r="G23">
        <v>30.995754779999999</v>
      </c>
      <c r="H23">
        <v>33.53291643</v>
      </c>
      <c r="I23">
        <v>36.566866359999999</v>
      </c>
      <c r="J23">
        <v>45.102824159999997</v>
      </c>
      <c r="K23">
        <v>58.423436989999999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1EDB6-EA57-4960-BF84-3BB7BE00E7CD}">
  <dimension ref="A1:U23"/>
  <sheetViews>
    <sheetView topLeftCell="J11" workbookViewId="0">
      <selection activeCell="N11" sqref="N11:T22"/>
    </sheetView>
  </sheetViews>
  <sheetFormatPr defaultRowHeight="14.4" x14ac:dyDescent="0.3"/>
  <sheetData>
    <row r="1" spans="1:21" x14ac:dyDescent="0.3">
      <c r="A1" s="1">
        <v>44420</v>
      </c>
      <c r="M1" t="s">
        <v>16</v>
      </c>
      <c r="N1" t="s">
        <v>17</v>
      </c>
      <c r="O1" t="s">
        <v>18</v>
      </c>
      <c r="R1" t="s">
        <v>16</v>
      </c>
      <c r="S1" t="s">
        <v>17</v>
      </c>
      <c r="T1" t="s">
        <v>18</v>
      </c>
    </row>
    <row r="2" spans="1:21" x14ac:dyDescent="0.3">
      <c r="A2" t="s">
        <v>0</v>
      </c>
      <c r="D2" t="s">
        <v>1</v>
      </c>
      <c r="E2">
        <v>0.1</v>
      </c>
      <c r="F2">
        <v>0.15</v>
      </c>
      <c r="G2">
        <v>0.2</v>
      </c>
      <c r="H2">
        <v>0.25</v>
      </c>
      <c r="I2">
        <v>0.3</v>
      </c>
      <c r="J2">
        <v>0.5</v>
      </c>
      <c r="K2">
        <v>1</v>
      </c>
      <c r="M2">
        <f>AVERAGE(E11,E23)</f>
        <v>25.119502484999998</v>
      </c>
      <c r="N2">
        <f>STDEV(E11,E23)</f>
        <v>2.0099765732907673</v>
      </c>
      <c r="O2" s="2">
        <f>AVERAGE(E3,E15)</f>
        <v>6286619.8300000001</v>
      </c>
      <c r="P2">
        <f>STDEV(E3,E15)</f>
        <v>274041.62306976685</v>
      </c>
      <c r="R2">
        <v>25.119502484999998</v>
      </c>
      <c r="S2">
        <v>2.0099765732907673</v>
      </c>
      <c r="T2">
        <v>6286619.8300000001</v>
      </c>
      <c r="U2">
        <v>274041.62306976685</v>
      </c>
    </row>
    <row r="3" spans="1:21" x14ac:dyDescent="0.3">
      <c r="A3">
        <v>210105002</v>
      </c>
      <c r="D3" t="s">
        <v>2</v>
      </c>
      <c r="E3" s="2">
        <v>6092843.1399999997</v>
      </c>
      <c r="F3" s="2">
        <v>4325735.29</v>
      </c>
      <c r="G3" s="2">
        <v>3419705.88</v>
      </c>
      <c r="H3" s="2">
        <v>2799166.67</v>
      </c>
      <c r="I3" s="2">
        <v>2217107.84</v>
      </c>
      <c r="J3" s="2">
        <v>1058431.3700000001</v>
      </c>
      <c r="K3" s="2">
        <v>195637.25</v>
      </c>
      <c r="M3">
        <f>AVERAGE(F11,F23)</f>
        <v>26.391361619999998</v>
      </c>
      <c r="N3">
        <f>STDEV(F11,F23)</f>
        <v>1.8526579929013436</v>
      </c>
      <c r="O3" s="2">
        <f>AVERAGE(F3, F15)</f>
        <v>4461233.5150000006</v>
      </c>
      <c r="P3">
        <f>STDEV(F3,F15)</f>
        <v>191623.4274724813</v>
      </c>
      <c r="R3">
        <v>26.391361619999998</v>
      </c>
      <c r="S3">
        <v>1.8526579929013436</v>
      </c>
      <c r="T3">
        <v>4461233.5150000006</v>
      </c>
      <c r="U3">
        <v>191623.4274724813</v>
      </c>
    </row>
    <row r="4" spans="1:21" x14ac:dyDescent="0.3">
      <c r="A4" t="s">
        <v>3</v>
      </c>
      <c r="D4" t="s">
        <v>4</v>
      </c>
      <c r="E4">
        <v>24.70562558</v>
      </c>
      <c r="F4">
        <v>15.53821052</v>
      </c>
      <c r="G4">
        <v>10.632627530000001</v>
      </c>
      <c r="H4">
        <v>10.280677499999999</v>
      </c>
      <c r="I4">
        <v>9.0232462820000006</v>
      </c>
      <c r="J4">
        <v>4.4231552299999999</v>
      </c>
      <c r="K4">
        <v>1.5519641909999999</v>
      </c>
      <c r="M4">
        <f>AVERAGE(G11,G23)</f>
        <v>29.331856994999999</v>
      </c>
      <c r="N4">
        <f>STDEV(G11,G23)</f>
        <v>1.7955153433397084</v>
      </c>
      <c r="O4" s="2">
        <f>AVERAGE(G3,G15)</f>
        <v>3516189.7199999997</v>
      </c>
      <c r="P4">
        <f>STDEV(G3,G15)</f>
        <v>136448.75507783584</v>
      </c>
      <c r="R4">
        <v>29.331856994999999</v>
      </c>
      <c r="S4">
        <v>1.7955153433397084</v>
      </c>
      <c r="T4">
        <v>3516189.7199999997</v>
      </c>
      <c r="U4">
        <v>136448.75507783584</v>
      </c>
    </row>
    <row r="5" spans="1:21" x14ac:dyDescent="0.3">
      <c r="A5" t="s">
        <v>5</v>
      </c>
      <c r="B5">
        <v>0.1</v>
      </c>
      <c r="C5" t="s">
        <v>6</v>
      </c>
      <c r="D5" t="s">
        <v>7</v>
      </c>
      <c r="E5">
        <v>4649313.7249999996</v>
      </c>
      <c r="F5">
        <v>3241078.4309999999</v>
      </c>
      <c r="G5">
        <v>2460392.1570000001</v>
      </c>
      <c r="H5">
        <v>1924901.9609999999</v>
      </c>
      <c r="I5">
        <v>1428088.2350000001</v>
      </c>
      <c r="J5">
        <v>556470.5882</v>
      </c>
      <c r="K5">
        <v>70931.37255</v>
      </c>
      <c r="M5">
        <f>AVERAGE(H11,H23)</f>
        <v>32.660234329999994</v>
      </c>
      <c r="N5">
        <f>STDEV(H11,H23)</f>
        <v>1.9997939315857614</v>
      </c>
      <c r="O5" s="2">
        <f>AVERAGE(H3,H15)</f>
        <v>2867949.06</v>
      </c>
      <c r="P5">
        <f>STDEV(H3,H15)</f>
        <v>97272.988790435731</v>
      </c>
      <c r="R5">
        <v>32.660234329999994</v>
      </c>
      <c r="S5">
        <v>1.9997939315857614</v>
      </c>
      <c r="T5">
        <v>2867949.06</v>
      </c>
      <c r="U5">
        <v>97272.988790435731</v>
      </c>
    </row>
    <row r="6" spans="1:21" x14ac:dyDescent="0.3">
      <c r="B6">
        <v>0.2021</v>
      </c>
      <c r="C6" t="s">
        <v>8</v>
      </c>
      <c r="D6" t="s">
        <v>4</v>
      </c>
      <c r="E6">
        <v>28.473661920000001</v>
      </c>
      <c r="F6">
        <v>21.062896689999999</v>
      </c>
      <c r="G6">
        <v>17.90740151</v>
      </c>
      <c r="H6">
        <v>13.97558218</v>
      </c>
      <c r="I6">
        <v>10.37893628</v>
      </c>
      <c r="J6">
        <v>4.6984316020000003</v>
      </c>
      <c r="K6">
        <v>0.63240993820000002</v>
      </c>
      <c r="M6">
        <f>AVERAGE(I11,I23)</f>
        <v>36.726234719999994</v>
      </c>
      <c r="N6">
        <f>STDEV(I11,I23)</f>
        <v>1.5940965636173479</v>
      </c>
      <c r="O6" s="2">
        <f>AVERAGE(I3,I15)</f>
        <v>2261420.415</v>
      </c>
      <c r="P6">
        <f>STDEV(I3,I15)</f>
        <v>62667.444548675216</v>
      </c>
      <c r="R6">
        <v>36.726234719999994</v>
      </c>
      <c r="S6">
        <v>1.5940965636173479</v>
      </c>
      <c r="T6">
        <v>2261420.415</v>
      </c>
      <c r="U6">
        <v>62667.444548675216</v>
      </c>
    </row>
    <row r="7" spans="1:21" x14ac:dyDescent="0.3">
      <c r="A7" t="s">
        <v>9</v>
      </c>
      <c r="B7">
        <v>34.5</v>
      </c>
      <c r="C7" t="s">
        <v>10</v>
      </c>
      <c r="D7" t="s">
        <v>11</v>
      </c>
      <c r="E7">
        <v>23.88973966</v>
      </c>
      <c r="F7">
        <v>25.755945149999999</v>
      </c>
      <c r="G7">
        <v>29.228882949999999</v>
      </c>
      <c r="H7">
        <v>32.34410218</v>
      </c>
      <c r="I7">
        <v>36.384625829999997</v>
      </c>
      <c r="J7">
        <v>48.62633452</v>
      </c>
      <c r="K7">
        <v>63.729346970000002</v>
      </c>
      <c r="M7">
        <f>AVERAGE(J11,J23)</f>
        <v>48.946334010000001</v>
      </c>
      <c r="N7">
        <f>STDEV(J11,J23)</f>
        <v>2.1334145565237019</v>
      </c>
      <c r="O7" s="2">
        <f>AVERAGE(J3,J15)</f>
        <v>1078865.9100000001</v>
      </c>
      <c r="P7">
        <f>STDEV(J3,J15)</f>
        <v>28898.803608855396</v>
      </c>
      <c r="R7">
        <v>48.946334010000001</v>
      </c>
      <c r="S7">
        <v>2.1334145565237019</v>
      </c>
      <c r="T7">
        <v>1078865.9100000001</v>
      </c>
      <c r="U7">
        <v>28898.803608855396</v>
      </c>
    </row>
    <row r="8" spans="1:21" x14ac:dyDescent="0.3">
      <c r="D8" t="s">
        <v>12</v>
      </c>
      <c r="E8">
        <v>22.334410340000002</v>
      </c>
      <c r="F8">
        <v>23.254248700000002</v>
      </c>
      <c r="G8">
        <v>25.90207285</v>
      </c>
      <c r="H8">
        <v>29.67996265</v>
      </c>
      <c r="I8">
        <v>34.15048702</v>
      </c>
      <c r="J8">
        <v>46.01514109</v>
      </c>
      <c r="K8">
        <v>63.265306119999998</v>
      </c>
      <c r="M8">
        <f>AVERAGE(K11,K23)</f>
        <v>65.25587594000001</v>
      </c>
      <c r="N8">
        <f>STDEV(K11,K23)</f>
        <v>2.1352980909988846</v>
      </c>
      <c r="O8" s="2">
        <f>AVERAGE(K3,K15)</f>
        <v>198421.66499999998</v>
      </c>
      <c r="P8">
        <f>STDEV(K3,K15)</f>
        <v>3937.7574562750724</v>
      </c>
      <c r="R8">
        <v>65.25587594000001</v>
      </c>
      <c r="S8">
        <v>2.1352980909988846</v>
      </c>
      <c r="T8">
        <v>198421.66499999998</v>
      </c>
      <c r="U8">
        <v>3937.7574562750724</v>
      </c>
    </row>
    <row r="9" spans="1:21" x14ac:dyDescent="0.3">
      <c r="D9" t="s">
        <v>13</v>
      </c>
      <c r="E9">
        <v>24.870553260000001</v>
      </c>
      <c r="F9">
        <v>26.233809919999999</v>
      </c>
      <c r="G9">
        <v>29.055751950000001</v>
      </c>
      <c r="H9">
        <v>31.714434600000001</v>
      </c>
      <c r="I9">
        <v>36.262001840000003</v>
      </c>
      <c r="J9">
        <v>47.671870720000001</v>
      </c>
      <c r="K9">
        <v>64.243323439999998</v>
      </c>
    </row>
    <row r="10" spans="1:21" x14ac:dyDescent="0.3">
      <c r="D10" t="s">
        <v>14</v>
      </c>
      <c r="E10">
        <v>1.2788709579999999</v>
      </c>
      <c r="F10">
        <v>1.6002408669999999</v>
      </c>
      <c r="G10">
        <v>1.872757845</v>
      </c>
      <c r="H10">
        <v>1.3924317319999999</v>
      </c>
      <c r="I10">
        <v>1.2559795439999999</v>
      </c>
      <c r="J10">
        <v>1.3212421780000001</v>
      </c>
      <c r="K10">
        <v>0.48922108149999999</v>
      </c>
    </row>
    <row r="11" spans="1:21" x14ac:dyDescent="0.3">
      <c r="D11" t="s">
        <v>15</v>
      </c>
      <c r="E11">
        <v>23.698234419999999</v>
      </c>
      <c r="F11">
        <v>25.081334590000001</v>
      </c>
      <c r="G11">
        <v>28.062235919999999</v>
      </c>
      <c r="H11">
        <v>31.246166479999999</v>
      </c>
      <c r="I11">
        <v>35.599038229999998</v>
      </c>
      <c r="J11">
        <v>47.437782110000001</v>
      </c>
      <c r="K11">
        <v>63.745992180000002</v>
      </c>
      <c r="M11" t="s">
        <v>16</v>
      </c>
      <c r="N11">
        <v>25.119502484999998</v>
      </c>
      <c r="O11">
        <v>26.391361619999998</v>
      </c>
      <c r="P11">
        <v>29.331856994999999</v>
      </c>
      <c r="Q11">
        <v>32.660234329999994</v>
      </c>
      <c r="R11">
        <v>36.726234719999994</v>
      </c>
      <c r="S11">
        <v>48.946334010000001</v>
      </c>
      <c r="T11">
        <v>65.25587594000001</v>
      </c>
    </row>
    <row r="12" spans="1:21" x14ac:dyDescent="0.3">
      <c r="M12" t="s">
        <v>17</v>
      </c>
      <c r="N12">
        <v>2.0099765732907673</v>
      </c>
      <c r="O12">
        <v>1.8526579929013436</v>
      </c>
      <c r="P12">
        <v>1.7955153433397084</v>
      </c>
      <c r="Q12">
        <v>1.9997939315857614</v>
      </c>
      <c r="R12">
        <v>1.5940965636173479</v>
      </c>
      <c r="S12">
        <v>2.1334145565237019</v>
      </c>
      <c r="T12">
        <v>2.1352980909988846</v>
      </c>
    </row>
    <row r="13" spans="1:21" x14ac:dyDescent="0.3">
      <c r="A13" s="1">
        <v>44420</v>
      </c>
      <c r="M13" t="s">
        <v>18</v>
      </c>
      <c r="N13">
        <v>6286619.8300000001</v>
      </c>
      <c r="O13">
        <v>4461233.5150000006</v>
      </c>
      <c r="P13">
        <v>3516189.7199999997</v>
      </c>
      <c r="Q13">
        <v>2867949.06</v>
      </c>
      <c r="R13">
        <v>2261420.415</v>
      </c>
      <c r="S13">
        <v>1078865.9100000001</v>
      </c>
      <c r="T13">
        <v>198421.66499999998</v>
      </c>
    </row>
    <row r="14" spans="1:21" x14ac:dyDescent="0.3">
      <c r="A14" t="s">
        <v>0</v>
      </c>
      <c r="D14" t="s">
        <v>1</v>
      </c>
      <c r="E14">
        <v>0.1</v>
      </c>
      <c r="F14">
        <v>0.15</v>
      </c>
      <c r="G14">
        <v>0.2</v>
      </c>
      <c r="H14">
        <v>0.25</v>
      </c>
      <c r="I14">
        <v>0.3</v>
      </c>
      <c r="J14">
        <v>0.5</v>
      </c>
      <c r="K14">
        <v>1</v>
      </c>
      <c r="N14">
        <v>274041.62306976685</v>
      </c>
      <c r="O14">
        <v>191623.4274724813</v>
      </c>
      <c r="P14">
        <v>136448.75507783584</v>
      </c>
      <c r="Q14">
        <v>97272.988790435731</v>
      </c>
      <c r="R14">
        <v>62667.444548675216</v>
      </c>
      <c r="S14">
        <v>28898.803608855396</v>
      </c>
      <c r="T14">
        <v>3937.7574562750724</v>
      </c>
    </row>
    <row r="15" spans="1:21" x14ac:dyDescent="0.3">
      <c r="A15">
        <v>210105002</v>
      </c>
      <c r="D15" t="s">
        <v>2</v>
      </c>
      <c r="E15" s="2">
        <v>6480396.5199999996</v>
      </c>
      <c r="F15" s="2">
        <v>4596731.74</v>
      </c>
      <c r="G15" s="2">
        <v>3612673.56</v>
      </c>
      <c r="H15" s="2">
        <v>2936731.45</v>
      </c>
      <c r="I15" s="2">
        <v>2305732.9900000002</v>
      </c>
      <c r="J15" s="2">
        <v>1099300.45</v>
      </c>
      <c r="K15" s="2">
        <v>201206.08</v>
      </c>
      <c r="N15">
        <f>AVERAGE(E5,E17)</f>
        <v>4704401.4509999994</v>
      </c>
      <c r="O15">
        <f t="shared" ref="O15:T15" si="0">AVERAGE(F5,F17)</f>
        <v>3281495.9254999999</v>
      </c>
      <c r="P15">
        <f t="shared" si="0"/>
        <v>2483165.054</v>
      </c>
      <c r="Q15">
        <f t="shared" si="0"/>
        <v>1929950.2590000001</v>
      </c>
      <c r="R15">
        <f t="shared" si="0"/>
        <v>1430207.1765000001</v>
      </c>
      <c r="S15">
        <f t="shared" si="0"/>
        <v>550570.79194999998</v>
      </c>
      <c r="T15">
        <f t="shared" si="0"/>
        <v>68905.801715000009</v>
      </c>
    </row>
    <row r="16" spans="1:21" x14ac:dyDescent="0.3">
      <c r="A16" t="s">
        <v>3</v>
      </c>
      <c r="D16" t="s">
        <v>4</v>
      </c>
      <c r="E16">
        <v>21.855203970000002</v>
      </c>
      <c r="F16">
        <v>18.74935455</v>
      </c>
      <c r="G16">
        <v>16.03002798</v>
      </c>
      <c r="H16">
        <v>13.721002479999999</v>
      </c>
      <c r="I16">
        <v>9.3944914439999998</v>
      </c>
      <c r="J16">
        <v>6.3253338389999998</v>
      </c>
      <c r="K16">
        <v>1.565757442</v>
      </c>
      <c r="N16">
        <f>STDEV(E5,E17)</f>
        <v>77905.809229493345</v>
      </c>
      <c r="O16">
        <f t="shared" ref="O16:T16" si="1">STDEV(F5,F17)</f>
        <v>57158.968879040018</v>
      </c>
      <c r="P16">
        <f t="shared" si="1"/>
        <v>32205.7397919254</v>
      </c>
      <c r="Q16">
        <f t="shared" si="1"/>
        <v>7139.3714985010674</v>
      </c>
      <c r="R16">
        <f t="shared" si="1"/>
        <v>2996.6358071751288</v>
      </c>
      <c r="S16">
        <f t="shared" si="1"/>
        <v>8343.571871987946</v>
      </c>
      <c r="T16">
        <f t="shared" si="1"/>
        <v>2864.5897464043928</v>
      </c>
    </row>
    <row r="17" spans="1:20" x14ac:dyDescent="0.3">
      <c r="A17" t="s">
        <v>5</v>
      </c>
      <c r="B17">
        <v>0.4</v>
      </c>
      <c r="C17" t="s">
        <v>6</v>
      </c>
      <c r="D17" t="s">
        <v>7</v>
      </c>
      <c r="E17">
        <v>4759489.1770000001</v>
      </c>
      <c r="F17">
        <v>3321913.42</v>
      </c>
      <c r="G17">
        <v>2505937.9509999999</v>
      </c>
      <c r="H17">
        <v>1934998.557</v>
      </c>
      <c r="I17">
        <v>1432326.118</v>
      </c>
      <c r="J17">
        <v>544670.99569999997</v>
      </c>
      <c r="K17">
        <v>66880.230880000003</v>
      </c>
      <c r="N17">
        <f>AVERAGE(E7,E19)</f>
        <v>27.120946189999998</v>
      </c>
      <c r="O17">
        <f t="shared" ref="O17:T19" si="2">AVERAGE(F7,F19)</f>
        <v>28.873702025</v>
      </c>
      <c r="P17">
        <f t="shared" si="2"/>
        <v>32.008951914999997</v>
      </c>
      <c r="Q17">
        <f t="shared" si="2"/>
        <v>35.236679519999996</v>
      </c>
      <c r="R17">
        <f t="shared" si="2"/>
        <v>38.947085474999994</v>
      </c>
      <c r="S17">
        <f t="shared" si="2"/>
        <v>50.297765060000003</v>
      </c>
      <c r="T17">
        <f t="shared" si="2"/>
        <v>65.466892860000002</v>
      </c>
    </row>
    <row r="18" spans="1:20" x14ac:dyDescent="0.3">
      <c r="B18">
        <v>0.8085</v>
      </c>
      <c r="C18" t="s">
        <v>8</v>
      </c>
      <c r="D18" t="s">
        <v>4</v>
      </c>
      <c r="E18">
        <v>41.525709620000001</v>
      </c>
      <c r="F18">
        <v>29.76156967</v>
      </c>
      <c r="G18">
        <v>22.286216020000001</v>
      </c>
      <c r="H18">
        <v>16.82149806</v>
      </c>
      <c r="I18">
        <v>12.33779665</v>
      </c>
      <c r="J18">
        <v>4.6321602930000001</v>
      </c>
      <c r="K18">
        <v>0.72547775469999998</v>
      </c>
      <c r="N18">
        <f>AVERAGE(E8,E20)</f>
        <v>23.955962410000001</v>
      </c>
      <c r="O18">
        <f t="shared" si="2"/>
        <v>24.931932140000001</v>
      </c>
      <c r="P18">
        <f t="shared" si="2"/>
        <v>27.605727215000002</v>
      </c>
      <c r="Q18">
        <f t="shared" si="2"/>
        <v>31.171426835000002</v>
      </c>
      <c r="R18">
        <f t="shared" si="2"/>
        <v>35.335294605000001</v>
      </c>
      <c r="S18">
        <f t="shared" si="2"/>
        <v>48.132232180000003</v>
      </c>
      <c r="T18">
        <f t="shared" si="2"/>
        <v>65.397358940000004</v>
      </c>
    </row>
    <row r="19" spans="1:20" x14ac:dyDescent="0.3">
      <c r="A19" t="s">
        <v>9</v>
      </c>
      <c r="B19">
        <v>42</v>
      </c>
      <c r="C19" t="s">
        <v>10</v>
      </c>
      <c r="D19" t="s">
        <v>11</v>
      </c>
      <c r="E19">
        <v>30.352152719999999</v>
      </c>
      <c r="F19">
        <v>31.991458900000001</v>
      </c>
      <c r="G19">
        <v>34.789020880000002</v>
      </c>
      <c r="H19">
        <v>38.129256859999998</v>
      </c>
      <c r="I19">
        <v>41.509545119999999</v>
      </c>
      <c r="J19">
        <v>51.969195599999999</v>
      </c>
      <c r="K19">
        <v>67.204438749999994</v>
      </c>
      <c r="N19">
        <f>AVERAGE(E9,E21)</f>
        <v>24.281598850000002</v>
      </c>
      <c r="O19">
        <f t="shared" si="2"/>
        <v>25.36845069</v>
      </c>
      <c r="P19">
        <f t="shared" si="2"/>
        <v>28.380891850000001</v>
      </c>
      <c r="Q19">
        <f t="shared" si="2"/>
        <v>31.57259663</v>
      </c>
      <c r="R19">
        <f t="shared" si="2"/>
        <v>35.896324079999999</v>
      </c>
      <c r="S19">
        <f t="shared" si="2"/>
        <v>48.409004789999997</v>
      </c>
      <c r="T19">
        <f t="shared" si="2"/>
        <v>64.903376004999998</v>
      </c>
    </row>
    <row r="20" spans="1:20" x14ac:dyDescent="0.3">
      <c r="D20" t="s">
        <v>12</v>
      </c>
      <c r="E20">
        <v>25.577514480000001</v>
      </c>
      <c r="F20">
        <v>26.60961558</v>
      </c>
      <c r="G20">
        <v>29.30938158</v>
      </c>
      <c r="H20">
        <v>32.662891020000004</v>
      </c>
      <c r="I20">
        <v>36.520102190000003</v>
      </c>
      <c r="J20">
        <v>50.249323269999998</v>
      </c>
      <c r="K20">
        <v>67.529411760000002</v>
      </c>
      <c r="N20">
        <f>STDEV(E7,E19)</f>
        <v>4.5696160975545261</v>
      </c>
      <c r="O20">
        <f t="shared" ref="O20:T22" si="3">STDEV(F7,F19)</f>
        <v>4.4091740568069593</v>
      </c>
      <c r="P20">
        <f t="shared" si="3"/>
        <v>3.9316112346355356</v>
      </c>
      <c r="Q20">
        <f t="shared" si="3"/>
        <v>4.09072210444109</v>
      </c>
      <c r="R20">
        <f t="shared" si="3"/>
        <v>3.6238651829927471</v>
      </c>
      <c r="S20">
        <f t="shared" si="3"/>
        <v>2.3637597382325852</v>
      </c>
      <c r="T20">
        <f t="shared" si="3"/>
        <v>2.4572609628836246</v>
      </c>
    </row>
    <row r="21" spans="1:20" x14ac:dyDescent="0.3">
      <c r="D21" t="s">
        <v>13</v>
      </c>
      <c r="E21">
        <v>23.692644439999999</v>
      </c>
      <c r="F21">
        <v>24.50309146</v>
      </c>
      <c r="G21">
        <v>27.706031750000001</v>
      </c>
      <c r="H21">
        <v>31.430758659999999</v>
      </c>
      <c r="I21">
        <v>35.530646320000002</v>
      </c>
      <c r="J21">
        <v>49.146138860000001</v>
      </c>
      <c r="K21">
        <v>65.563428569999999</v>
      </c>
      <c r="N21">
        <f>STDEV(E8,E20)</f>
        <v>2.2932209294881662</v>
      </c>
      <c r="O21">
        <f t="shared" si="3"/>
        <v>2.3726026742167474</v>
      </c>
      <c r="P21">
        <f t="shared" si="3"/>
        <v>2.4093311085791234</v>
      </c>
      <c r="Q21">
        <f t="shared" si="3"/>
        <v>2.109248878220737</v>
      </c>
      <c r="R21">
        <f t="shared" si="3"/>
        <v>1.6755709555095157</v>
      </c>
      <c r="S21">
        <f t="shared" si="3"/>
        <v>2.9940189322572373</v>
      </c>
      <c r="T21">
        <f t="shared" si="3"/>
        <v>3.0151780137398059</v>
      </c>
    </row>
    <row r="22" spans="1:20" x14ac:dyDescent="0.3">
      <c r="D22" t="s">
        <v>14</v>
      </c>
      <c r="E22">
        <v>3.4326606800000001</v>
      </c>
      <c r="F22">
        <v>3.8617208629999999</v>
      </c>
      <c r="G22">
        <v>3.7140703789999998</v>
      </c>
      <c r="H22">
        <v>3.565323357</v>
      </c>
      <c r="I22">
        <v>3.204704735</v>
      </c>
      <c r="J22">
        <v>1.422710208</v>
      </c>
      <c r="K22">
        <v>1.0538510169999999</v>
      </c>
      <c r="N22">
        <f>STDEV(E9,E21)</f>
        <v>0.83290731424144615</v>
      </c>
      <c r="O22">
        <f t="shared" si="3"/>
        <v>1.2238027593907375</v>
      </c>
      <c r="P22">
        <f t="shared" si="3"/>
        <v>0.95439630612446325</v>
      </c>
      <c r="Q22">
        <f t="shared" si="3"/>
        <v>0.20058918083346958</v>
      </c>
      <c r="R22">
        <f t="shared" si="3"/>
        <v>0.51714644765021445</v>
      </c>
      <c r="S22">
        <f t="shared" si="3"/>
        <v>1.042464999081278</v>
      </c>
      <c r="T22">
        <f t="shared" si="3"/>
        <v>0.93345528930215005</v>
      </c>
    </row>
    <row r="23" spans="1:20" x14ac:dyDescent="0.3">
      <c r="D23" t="s">
        <v>15</v>
      </c>
      <c r="E23">
        <v>26.540770550000001</v>
      </c>
      <c r="F23">
        <v>27.701388649999998</v>
      </c>
      <c r="G23">
        <v>30.601478069999999</v>
      </c>
      <c r="H23">
        <v>34.074302179999997</v>
      </c>
      <c r="I23">
        <v>37.853431209999997</v>
      </c>
      <c r="J23">
        <v>50.454885910000002</v>
      </c>
      <c r="K23">
        <v>66.765759700000004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813AF-2971-4C46-A8BA-423DE23113B5}">
  <dimension ref="A1:L9"/>
  <sheetViews>
    <sheetView topLeftCell="E1" workbookViewId="0">
      <selection activeCell="A3" sqref="A3"/>
    </sheetView>
  </sheetViews>
  <sheetFormatPr defaultRowHeight="14.4" x14ac:dyDescent="0.3"/>
  <cols>
    <col min="3" max="3" width="11.6640625" bestFit="1" customWidth="1"/>
  </cols>
  <sheetData>
    <row r="1" spans="1:12" x14ac:dyDescent="0.3">
      <c r="A1" t="s">
        <v>19</v>
      </c>
      <c r="F1" t="s">
        <v>20</v>
      </c>
      <c r="L1" s="3" t="s">
        <v>1</v>
      </c>
    </row>
    <row r="2" spans="1:12" x14ac:dyDescent="0.3">
      <c r="A2" t="s">
        <v>16</v>
      </c>
      <c r="B2" t="s">
        <v>17</v>
      </c>
      <c r="C2" t="s">
        <v>18</v>
      </c>
      <c r="F2" t="s">
        <v>16</v>
      </c>
      <c r="G2" t="s">
        <v>17</v>
      </c>
      <c r="H2" t="s">
        <v>18</v>
      </c>
      <c r="L2" s="4">
        <v>0.1</v>
      </c>
    </row>
    <row r="3" spans="1:12" x14ac:dyDescent="0.3">
      <c r="A3">
        <v>28.105176960000001</v>
      </c>
      <c r="B3">
        <v>0.50522807800050218</v>
      </c>
      <c r="C3" s="2">
        <v>6230824.04</v>
      </c>
      <c r="D3">
        <v>1468661.9300374449</v>
      </c>
      <c r="F3">
        <v>25.119502484999998</v>
      </c>
      <c r="G3">
        <v>2.0099765732907673</v>
      </c>
      <c r="H3">
        <v>6286619.8300000001</v>
      </c>
      <c r="I3">
        <v>274041.62306976685</v>
      </c>
      <c r="L3" s="4">
        <v>0.15</v>
      </c>
    </row>
    <row r="4" spans="1:12" x14ac:dyDescent="0.3">
      <c r="A4">
        <v>29.412748820000001</v>
      </c>
      <c r="B4">
        <v>1.1215907004443939</v>
      </c>
      <c r="C4" s="2">
        <v>4434411.7249999996</v>
      </c>
      <c r="D4">
        <v>1107754.3531481868</v>
      </c>
      <c r="F4">
        <v>26.391361619999998</v>
      </c>
      <c r="G4">
        <v>1.8526579929013436</v>
      </c>
      <c r="H4">
        <v>4461233.5150000006</v>
      </c>
      <c r="I4">
        <v>191623.4274724813</v>
      </c>
      <c r="L4" s="4">
        <v>0.2</v>
      </c>
    </row>
    <row r="5" spans="1:12" x14ac:dyDescent="0.3">
      <c r="A5">
        <v>32.351633169999999</v>
      </c>
      <c r="B5">
        <v>1.9175016080665979</v>
      </c>
      <c r="C5" s="2">
        <v>3504471.7249999996</v>
      </c>
      <c r="D5">
        <v>946633.14340837789</v>
      </c>
      <c r="F5">
        <v>29.331856994999999</v>
      </c>
      <c r="G5">
        <v>1.7955153433397084</v>
      </c>
      <c r="H5">
        <v>3516189.7199999997</v>
      </c>
      <c r="I5">
        <v>136448.75507783584</v>
      </c>
      <c r="L5" s="4">
        <v>0.25</v>
      </c>
    </row>
    <row r="6" spans="1:12" x14ac:dyDescent="0.3">
      <c r="A6">
        <v>35.332370324999999</v>
      </c>
      <c r="B6">
        <v>2.54481210317409</v>
      </c>
      <c r="C6" s="2">
        <v>2898526.3149999999</v>
      </c>
      <c r="D6">
        <v>850800.95539528586</v>
      </c>
      <c r="F6">
        <v>32.660234329999994</v>
      </c>
      <c r="G6">
        <v>1.9997939315857614</v>
      </c>
      <c r="H6">
        <v>2867949.06</v>
      </c>
      <c r="I6">
        <v>97272.988790435731</v>
      </c>
      <c r="L6" s="4">
        <v>0.3</v>
      </c>
    </row>
    <row r="7" spans="1:12" x14ac:dyDescent="0.3">
      <c r="A7">
        <v>38.684673154999999</v>
      </c>
      <c r="B7">
        <v>2.995031091974897</v>
      </c>
      <c r="C7" s="2">
        <v>2357223.83</v>
      </c>
      <c r="D7">
        <v>746892.73819970503</v>
      </c>
      <c r="F7">
        <v>36.726234719999994</v>
      </c>
      <c r="G7">
        <v>1.5940965636173479</v>
      </c>
      <c r="H7">
        <v>2261420.415</v>
      </c>
      <c r="I7">
        <v>62667.444548675216</v>
      </c>
      <c r="L7" s="4">
        <v>0.5</v>
      </c>
    </row>
    <row r="8" spans="1:12" x14ac:dyDescent="0.3">
      <c r="A8">
        <v>47.625262789999994</v>
      </c>
      <c r="B8">
        <v>3.5672669207998093</v>
      </c>
      <c r="C8" s="2">
        <v>1195295.375</v>
      </c>
      <c r="D8">
        <v>403182.88918344741</v>
      </c>
      <c r="F8">
        <v>48.946334010000001</v>
      </c>
      <c r="G8">
        <v>2.1334145565237019</v>
      </c>
      <c r="H8">
        <v>1078865.9100000001</v>
      </c>
      <c r="I8">
        <v>28898.803608855396</v>
      </c>
      <c r="L8" s="4">
        <v>1</v>
      </c>
    </row>
    <row r="9" spans="1:12" x14ac:dyDescent="0.3">
      <c r="A9">
        <v>61.233395790000003</v>
      </c>
      <c r="B9">
        <v>3.9738818446696329</v>
      </c>
      <c r="C9" s="2">
        <v>241339.49</v>
      </c>
      <c r="D9">
        <v>96746.632644655911</v>
      </c>
      <c r="F9">
        <v>65.25587594000001</v>
      </c>
      <c r="G9">
        <v>2.1352980909988846</v>
      </c>
      <c r="H9">
        <v>198421.66499999998</v>
      </c>
      <c r="I9">
        <v>3937.7574562750724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10cms</vt:lpstr>
      <vt:lpstr>25cms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Quemerais Group</dc:creator>
  <cp:lastModifiedBy>Emily Quecke</cp:lastModifiedBy>
  <dcterms:created xsi:type="dcterms:W3CDTF">2021-07-30T15:24:07Z</dcterms:created>
  <dcterms:modified xsi:type="dcterms:W3CDTF">2022-05-31T14:31:38Z</dcterms:modified>
</cp:coreProperties>
</file>