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dewilde\Work Folders\Documents\Afstuderen\9. Gamma Model\Hospital session\Isala\"/>
    </mc:Choice>
  </mc:AlternateContent>
  <bookViews>
    <workbookView xWindow="0" yWindow="0" windowWidth="28800" windowHeight="12435" firstSheet="1" activeTab="1"/>
  </bookViews>
  <sheets>
    <sheet name="Dropdown" sheetId="22" state="hidden" r:id="rId1"/>
    <sheet name="Introduction" sheetId="10" r:id="rId2"/>
    <sheet name="Prior indicators" sheetId="21" r:id="rId3"/>
    <sheet name="Policy protection level" sheetId="1" r:id="rId4"/>
    <sheet name="Pre-employment screening level" sheetId="2" r:id="rId5"/>
    <sheet name="Performance management level" sheetId="3" r:id="rId6"/>
    <sheet name="Security training level" sheetId="8" r:id="rId7"/>
    <sheet name="Organization protection level" sheetId="13" r:id="rId8"/>
    <sheet name="Employer-owned protection level" sheetId="5" r:id="rId9"/>
    <sheet name="Employee-owned protection level" sheetId="4" r:id="rId10"/>
    <sheet name="Data misuse protection level" sheetId="14" r:id="rId11"/>
    <sheet name="Data loss protection level" sheetId="15" r:id="rId12"/>
    <sheet name="Results" sheetId="19" r:id="rId13"/>
    <sheet name="Score" sheetId="20" r:id="rId14"/>
  </sheets>
  <definedNames>
    <definedName name="Cobb" localSheetId="2">#REF!</definedName>
    <definedName name="Cobb" localSheetId="12">#REF!</definedName>
    <definedName name="Cobb" localSheetId="13">#REF!</definedName>
    <definedName name="Cobb">#REF!</definedName>
    <definedName name="Commitment">Dropdown!$B$3:$B$5</definedName>
    <definedName name="ContinuousImprovement" localSheetId="2">#REF!</definedName>
    <definedName name="ContinuousImprovement" localSheetId="12">#REF!</definedName>
    <definedName name="ContinuousImprovement" localSheetId="13">#REF!</definedName>
    <definedName name="ContinuousImprovement">#REF!</definedName>
    <definedName name="Culture" localSheetId="2">#REF!</definedName>
    <definedName name="Culture" localSheetId="12">#REF!</definedName>
    <definedName name="Culture" localSheetId="13">#REF!</definedName>
    <definedName name="Culture">#REF!</definedName>
    <definedName name="Data">Dropdown!$B$13:$B$17</definedName>
    <definedName name="EmployeeType">Dropdown!$B$8:$B$10</definedName>
    <definedName name="Galbraith" localSheetId="2">#REF!</definedName>
    <definedName name="Galbraith" localSheetId="12">#REF!</definedName>
    <definedName name="Galbraith" localSheetId="13">#REF!</definedName>
    <definedName name="Galbraith">#REF!</definedName>
    <definedName name="HardGovernance" localSheetId="2">#REF!</definedName>
    <definedName name="HardGovernance" localSheetId="12">#REF!</definedName>
    <definedName name="HardGovernance" localSheetId="13">#REF!</definedName>
    <definedName name="HardGovernance">#REF!</definedName>
    <definedName name="Iets" localSheetId="2">#REF!</definedName>
    <definedName name="Iets">#REF!</definedName>
    <definedName name="Leadership" localSheetId="2">#REF!</definedName>
    <definedName name="Leadership" localSheetId="12">#REF!</definedName>
    <definedName name="Leadership" localSheetId="13">#REF!</definedName>
    <definedName name="Leadership">#REF!</definedName>
    <definedName name="level">Dropdown!$B$25:$B$27</definedName>
    <definedName name="Lijst" localSheetId="2">#REF!</definedName>
    <definedName name="Lijst" localSheetId="12">#REF!</definedName>
    <definedName name="Lijst" localSheetId="13">#REF!</definedName>
    <definedName name="Lijst">#REF!</definedName>
    <definedName name="Participation" localSheetId="2">#REF!</definedName>
    <definedName name="Participation" localSheetId="12">#REF!</definedName>
    <definedName name="Participation" localSheetId="13">#REF!</definedName>
    <definedName name="Participation">#REF!</definedName>
    <definedName name="PercCulture" localSheetId="2">#REF!</definedName>
    <definedName name="PercCulture" localSheetId="12">#REF!</definedName>
    <definedName name="PercCulture" localSheetId="13">#REF!</definedName>
    <definedName name="PercCulture">#REF!</definedName>
    <definedName name="truefalse">Dropdown!$B$21:$B$22</definedName>
    <definedName name="UnderstandingTrust" localSheetId="2">#REF!</definedName>
    <definedName name="UnderstandingTrust" localSheetId="12">#REF!</definedName>
    <definedName name="UnderstandingTrust" localSheetId="13">#REF!</definedName>
    <definedName name="UnderstandingTrus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20" l="1"/>
  <c r="D6" i="20"/>
  <c r="D16" i="13" l="1"/>
  <c r="D27" i="19" s="1"/>
  <c r="D12" i="5" l="1"/>
  <c r="D28" i="19" s="1"/>
  <c r="D23" i="1" l="1"/>
  <c r="D13" i="19" s="1"/>
  <c r="D24" i="19" l="1"/>
  <c r="D11" i="19" l="1"/>
  <c r="D8" i="19" l="1"/>
  <c r="D7" i="19"/>
  <c r="D26" i="19"/>
  <c r="D25" i="19"/>
  <c r="D10" i="19" l="1"/>
  <c r="D19" i="19" l="1"/>
  <c r="D12" i="19"/>
  <c r="D10" i="14" l="1"/>
  <c r="D30" i="19" s="1"/>
  <c r="D16" i="15"/>
  <c r="D31" i="19" s="1"/>
  <c r="D12" i="4"/>
  <c r="D29" i="19" s="1"/>
  <c r="D9" i="2" l="1"/>
  <c r="D14" i="19" s="1"/>
  <c r="D9" i="3" l="1"/>
  <c r="D15" i="19" s="1"/>
  <c r="D11" i="8"/>
  <c r="D20" i="19" s="1"/>
</calcChain>
</file>

<file path=xl/sharedStrings.xml><?xml version="1.0" encoding="utf-8"?>
<sst xmlns="http://schemas.openxmlformats.org/spreadsheetml/2006/main" count="191" uniqueCount="159">
  <si>
    <t>Individuals must confirm their understanding and acceptance of, and compliance with the security policy</t>
  </si>
  <si>
    <t>Subtotal</t>
  </si>
  <si>
    <t>Policy protection level</t>
  </si>
  <si>
    <t>Policies are kept up-to-date</t>
  </si>
  <si>
    <t>Expected security behavior related to mobile devices is documented</t>
  </si>
  <si>
    <t>Permitted use of information on mobile devices is documented</t>
  </si>
  <si>
    <t>Prohibited use of information on mobile devices is documented</t>
  </si>
  <si>
    <t>Information security responsibilities are specified in job descriptions</t>
  </si>
  <si>
    <t>Security policies are documented</t>
  </si>
  <si>
    <t>Security policies are communicated to the employees</t>
  </si>
  <si>
    <t>Policies contain the consequences of non-compliance with the policies</t>
  </si>
  <si>
    <t>The working outside the building policies cover physical protection against theft and loss</t>
  </si>
  <si>
    <t>Policies cover device protection with specific measures to take</t>
  </si>
  <si>
    <t>Policies cover whether bring your own device is allowed</t>
  </si>
  <si>
    <t>Pre-employment screening level</t>
  </si>
  <si>
    <t>Performance management level</t>
  </si>
  <si>
    <t>Opportunity</t>
  </si>
  <si>
    <t>Security training level</t>
  </si>
  <si>
    <t>Employees follow a security introduction training</t>
  </si>
  <si>
    <t>Training include how mobile devices should be protected</t>
  </si>
  <si>
    <t>Training include how mobile devices should be used</t>
  </si>
  <si>
    <t>Date</t>
  </si>
  <si>
    <t>Organization</t>
  </si>
  <si>
    <t>Function</t>
  </si>
  <si>
    <t>Name</t>
  </si>
  <si>
    <t>Employee type</t>
  </si>
  <si>
    <t>Group size</t>
  </si>
  <si>
    <t>Applicants for employment are screened</t>
  </si>
  <si>
    <t>Previous violations are checked</t>
  </si>
  <si>
    <t>Career history is checked</t>
  </si>
  <si>
    <t>Policy protection level measures</t>
  </si>
  <si>
    <t>Pre-employment screening level measures</t>
  </si>
  <si>
    <t>Performance management level measures</t>
  </si>
  <si>
    <t>Trainings are related to the job of the employees</t>
  </si>
  <si>
    <t>Trainings are provided on a regular basis</t>
  </si>
  <si>
    <t>Security training level measures</t>
  </si>
  <si>
    <t>Motivation</t>
  </si>
  <si>
    <t>Capability</t>
  </si>
  <si>
    <t>Organization protection level</t>
  </si>
  <si>
    <t>Results</t>
  </si>
  <si>
    <t>Score</t>
  </si>
  <si>
    <t>P(data breach = true)</t>
  </si>
  <si>
    <t>Organization protection level measures</t>
  </si>
  <si>
    <t>Employee-owned mobile device protection level</t>
  </si>
  <si>
    <t>Employer-owned mobile device protection level</t>
  </si>
  <si>
    <t>There are performance review procedures in place</t>
  </si>
  <si>
    <t>It is evaluated how the employees perform within the group</t>
  </si>
  <si>
    <t>It is evaluated how the employees perform against their assigned security responsibilities</t>
  </si>
  <si>
    <t>There is a security awareness program</t>
  </si>
  <si>
    <t>The security awareness program is kept up-to-date</t>
  </si>
  <si>
    <t>The security awareness program focuses on changing behaviors</t>
  </si>
  <si>
    <t>Throughout the year employees are tested on their knowledge of information security</t>
  </si>
  <si>
    <t>Information security is incorporated into regular day-to-day activities</t>
  </si>
  <si>
    <t>Security awareness messages are personal (how can it affect you/the group)</t>
  </si>
  <si>
    <t>The security awareness program contains activities all over the year</t>
  </si>
  <si>
    <t>There are requirements for which devices the employee can use</t>
  </si>
  <si>
    <t>Employees destroy data copies when they do not longer need it</t>
  </si>
  <si>
    <t>Mobile devices can be tracked (when lost)</t>
  </si>
  <si>
    <t>The mobile devices contain instructions for someone who found one of them</t>
  </si>
  <si>
    <t>Note: these measures are only about mobile devices owned by the employee</t>
  </si>
  <si>
    <t>The employees have tools to physically protect mobile devices</t>
  </si>
  <si>
    <t>Note: these measures are only about mobile devices owned by the organization</t>
  </si>
  <si>
    <t>Employees return devices when they do not longer need it</t>
  </si>
  <si>
    <t>Employees return devices when their employment ends</t>
  </si>
  <si>
    <t>The mobile devices can be wiped remotely</t>
  </si>
  <si>
    <t>Information can be retrieved remotely from the mobile devices</t>
  </si>
  <si>
    <t>Data access is revoked when no longer needed</t>
  </si>
  <si>
    <t>Data access is revoked when the employment ends</t>
  </si>
  <si>
    <t>Mobile devices are protected with a password</t>
  </si>
  <si>
    <t>There are password requirements</t>
  </si>
  <si>
    <t>Default passwords are changed</t>
  </si>
  <si>
    <t>Mobile devices automatically lock-out after a period of inactivity</t>
  </si>
  <si>
    <t>Data on mobile devices is encrypted</t>
  </si>
  <si>
    <t>Unacceptable behavior related to mobile devices is documented</t>
  </si>
  <si>
    <t>Policies for working outside the building/office are documented</t>
  </si>
  <si>
    <t>Information security responsibilities are specified in terms and conditions (e.g. contract)</t>
  </si>
  <si>
    <t>The performance of employees is evaluated on a regularly basis</t>
  </si>
  <si>
    <t>The security awareness program is supported by a documented set of objectives</t>
  </si>
  <si>
    <t>Employees are involved in protecting personal data</t>
  </si>
  <si>
    <t>Employees destroy data copies when their employment ends</t>
  </si>
  <si>
    <t>N</t>
  </si>
  <si>
    <t xml:space="preserve">p </t>
  </si>
  <si>
    <t>Group data breach probability</t>
  </si>
  <si>
    <t>Result</t>
  </si>
  <si>
    <t>Employees are regularly updated with security messages using multiple communication methods</t>
  </si>
  <si>
    <t>Actual and suspected security incidents are reported to a help desk or specialist IT team/department</t>
  </si>
  <si>
    <t>Employees should follow device disposing steps when they are disposing their mobile device</t>
  </si>
  <si>
    <r>
      <rPr>
        <sz val="11"/>
        <color theme="1"/>
        <rFont val="Calibri"/>
        <family val="2"/>
      </rPr>
      <t>←</t>
    </r>
    <r>
      <rPr>
        <sz val="11"/>
        <color theme="1"/>
        <rFont val="Calibri"/>
        <family val="2"/>
        <scheme val="minor"/>
      </rPr>
      <t xml:space="preserve"> Change in the introduction tab if needed</t>
    </r>
  </si>
  <si>
    <t>← Fill in after extraction from the model</t>
  </si>
  <si>
    <t>Prior indicators</t>
  </si>
  <si>
    <t>Financial</t>
  </si>
  <si>
    <t>Revenge</t>
  </si>
  <si>
    <t>Gender</t>
  </si>
  <si>
    <t>Attitude towards work</t>
  </si>
  <si>
    <t>Job type</t>
  </si>
  <si>
    <t>What kind of data can be accessed with employee-owned mobile devices?</t>
  </si>
  <si>
    <t>What kind of data can be accessed with employer-owned mobile devices?</t>
  </si>
  <si>
    <t>How many employees within the group are male?</t>
  </si>
  <si>
    <t>How many employees within the group are female?</t>
  </si>
  <si>
    <t xml:space="preserve">     Female</t>
  </si>
  <si>
    <t xml:space="preserve">     Male</t>
  </si>
  <si>
    <t>Committed</t>
  </si>
  <si>
    <t>Actively uncommitted</t>
  </si>
  <si>
    <t>Not committed</t>
  </si>
  <si>
    <t>Care workers</t>
  </si>
  <si>
    <t>Support</t>
  </si>
  <si>
    <t>Technical support</t>
  </si>
  <si>
    <t>None</t>
  </si>
  <si>
    <t>Personal</t>
  </si>
  <si>
    <t>Personal + Financial</t>
  </si>
  <si>
    <t>Personal + Medical</t>
  </si>
  <si>
    <t>Personal + Financial + Medical</t>
  </si>
  <si>
    <t>Select the type of employees for this assessment</t>
  </si>
  <si>
    <t>Select the level of commitment of the employees in the group to their job</t>
  </si>
  <si>
    <t>Data assessment</t>
  </si>
  <si>
    <t>Employees are financially motivated to misuse mobile devices</t>
  </si>
  <si>
    <t>Select the correct answer or enter the correct number for question 2 and 3</t>
  </si>
  <si>
    <t>Employees are motivated to misuse mobile devices because they want revenge</t>
  </si>
  <si>
    <t>Training include using mobile devices for working remotely</t>
  </si>
  <si>
    <t>Qualifications are checked</t>
  </si>
  <si>
    <t>Policies cover who owns the devices</t>
  </si>
  <si>
    <t>Policies cover whether private use of mobile devices is allowed</t>
  </si>
  <si>
    <t>Stress level</t>
  </si>
  <si>
    <t>What is the stress level of the group of employees?</t>
  </si>
  <si>
    <t>Low</t>
  </si>
  <si>
    <t>Medium</t>
  </si>
  <si>
    <t>High</t>
  </si>
  <si>
    <t>Policies cover the employee dismissal process</t>
  </si>
  <si>
    <t>Employer-owned data access</t>
  </si>
  <si>
    <t>Employee-owned data access</t>
  </si>
  <si>
    <t>Data misuse protection level</t>
  </si>
  <si>
    <t>Data loss protection level</t>
  </si>
  <si>
    <t>---</t>
  </si>
  <si>
    <t>Information Security Officer</t>
  </si>
  <si>
    <t>Hospital A</t>
  </si>
  <si>
    <t>Doctors</t>
  </si>
  <si>
    <t>No data is stored on the devices, but the employees can access data when the log on to the hospitals' environment</t>
  </si>
  <si>
    <t>There is an enforcement policy which is not very specific. In the basis the organization assumes that a data breach is an accident</t>
  </si>
  <si>
    <t>The duty of secrecy is specified</t>
  </si>
  <si>
    <t>The policies are not very comprehensive, but states that the devices should be used carefully</t>
  </si>
  <si>
    <t>Use the device to perform your job</t>
  </si>
  <si>
    <t>The security officer does not know this for sure</t>
  </si>
  <si>
    <t>Training are related to the type of employees, however not in the right manner, because there is no general employee training and not everybody receive all trainings</t>
  </si>
  <si>
    <t>There is no specific training for mobile devices</t>
  </si>
  <si>
    <t>The awareness program is not kept up-to-date in a sufficient manner</t>
  </si>
  <si>
    <t>The security officer does not know the answer, but does not think so</t>
  </si>
  <si>
    <t>The security officer does not know the answer</t>
  </si>
  <si>
    <t>The employees do not have data copies on their devices</t>
  </si>
  <si>
    <t>There is no policy for this</t>
  </si>
  <si>
    <t>Not applicable, because no data is stored on the devices</t>
  </si>
  <si>
    <t>For the devices owned by the hospital</t>
  </si>
  <si>
    <t>Employer-owned device level</t>
  </si>
  <si>
    <t>Employee-owned device level</t>
  </si>
  <si>
    <t>After all questions have been answered you can find the results below. The protection level is either low, medium or high. These results can be entered as observations into the beta Bayesian network model.</t>
  </si>
  <si>
    <t xml:space="preserve">The beta Bayesian network model calculates the probability of a data breach for one random individual. Since we are interested in the probability of a data breach for a group we need to know two variables: the group size (N) and the probability for one random person (p). The group size of the first tab will be used, if this number is not correct please change it in the first tab. The data breach probability for one random person can be extracted from the Bayesian Network model, i.e. the value for a data breach being true must be copied. This number should be entered below in the field after p. When both values are known the data breach probability for the whole group will be calculated. </t>
  </si>
  <si>
    <t>Passwords are changed on a regularly basis</t>
  </si>
  <si>
    <t>There are data storage restrictions</t>
  </si>
  <si>
    <t>The policies state which type of use is allowed, all other kind of usages are prohibited</t>
  </si>
  <si>
    <t xml:space="preserve">This assessment will be used together with the beta Bayesian Network model to determine the probability of a data breach in a health care organization caused by a group of employees. To avoid data breaches organizations can observe information that indicates a higher possibility of a data breach and take different types of measures to avoid data breaches. This assessment consists of ten tabs: one about prior indicators and nine tabs about the categories of measures related to mobile device misuse and loss. The questions for the indicators can be answered by selecting the correct answer from the drop down box or entering a number. For all measures in the different categories you have to fill in whether they have been taken by the organization (enter a 1) or not (enter a 0). Each tab automatically calculates a score and the results can be found in the tab called "results". Once you have entered the observations for the indicators and measures into the Bayesian Network model the model returns the probability of a data breach caused by a random insider. The last tab can also be used to convert this probability in the probability for the whole group. Please make sure that you fill in the information below.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</si>
</sst>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rgb="FFFA7D00"/>
      <name val="Calibri"/>
      <family val="2"/>
      <scheme val="minor"/>
    </font>
    <font>
      <i/>
      <sz val="11"/>
      <color rgb="FF7F7F7F"/>
      <name val="Calibri"/>
      <family val="2"/>
      <scheme val="minor"/>
    </font>
    <font>
      <b/>
      <sz val="11"/>
      <color theme="1"/>
      <name val="Calibri"/>
      <family val="2"/>
      <scheme val="minor"/>
    </font>
    <font>
      <sz val="8.5"/>
      <color theme="1"/>
      <name val="Calibri"/>
      <family val="2"/>
      <scheme val="minor"/>
    </font>
    <font>
      <b/>
      <sz val="11"/>
      <color rgb="FF0078A9"/>
      <name val="Calibri"/>
      <family val="2"/>
      <scheme val="minor"/>
    </font>
    <font>
      <b/>
      <sz val="12"/>
      <color theme="1"/>
      <name val="Calibri"/>
      <family val="2"/>
      <scheme val="minor"/>
    </font>
    <font>
      <sz val="11"/>
      <color rgb="FF000000"/>
      <name val="Calibri"/>
      <family val="2"/>
      <scheme val="minor"/>
    </font>
    <font>
      <b/>
      <sz val="14"/>
      <name val="Times New Roman"/>
      <family val="1"/>
    </font>
    <font>
      <u/>
      <sz val="9.9"/>
      <color theme="10"/>
      <name val="Calibri"/>
      <family val="2"/>
    </font>
    <font>
      <sz val="44"/>
      <color theme="1" tint="0.499984740745262"/>
      <name val="Calibri"/>
      <family val="2"/>
      <scheme val="minor"/>
    </font>
    <font>
      <sz val="44"/>
      <color rgb="FF00B050"/>
      <name val="Calibri"/>
      <family val="2"/>
      <scheme val="minor"/>
    </font>
    <font>
      <b/>
      <sz val="14"/>
      <color theme="6" tint="-0.249977111117893"/>
      <name val="Calibri"/>
      <family val="2"/>
      <scheme val="minor"/>
    </font>
    <font>
      <b/>
      <sz val="14"/>
      <color theme="1" tint="0.499984740745262"/>
      <name val="Calibri"/>
      <family val="2"/>
      <scheme val="minor"/>
    </font>
    <font>
      <i/>
      <sz val="12"/>
      <color rgb="FF7F7F7F"/>
      <name val="Calibri"/>
      <family val="2"/>
      <scheme val="minor"/>
    </font>
    <font>
      <b/>
      <sz val="12"/>
      <color rgb="FFFA7D00"/>
      <name val="Calibri"/>
      <family val="2"/>
      <scheme val="minor"/>
    </font>
    <font>
      <sz val="14"/>
      <color theme="1" tint="0.499984740745262"/>
      <name val="Calibri"/>
      <family val="2"/>
      <scheme val="minor"/>
    </font>
    <font>
      <i/>
      <sz val="12"/>
      <color theme="1"/>
      <name val="Calibri"/>
      <family val="2"/>
      <scheme val="minor"/>
    </font>
    <font>
      <i/>
      <sz val="12"/>
      <color theme="1" tint="0.249977111117893"/>
      <name val="Calibri"/>
      <family val="2"/>
      <scheme val="minor"/>
    </font>
    <font>
      <sz val="12"/>
      <color theme="1"/>
      <name val="Calibri"/>
      <family val="2"/>
      <scheme val="minor"/>
    </font>
    <font>
      <sz val="11"/>
      <color rgb="FF3F3F76"/>
      <name val="Calibri"/>
      <family val="2"/>
      <scheme val="minor"/>
    </font>
    <font>
      <i/>
      <sz val="12"/>
      <name val="Calibri"/>
      <family val="2"/>
      <scheme val="minor"/>
    </font>
    <font>
      <b/>
      <sz val="12"/>
      <name val="Calibri"/>
      <family val="2"/>
      <scheme val="minor"/>
    </font>
    <font>
      <sz val="11"/>
      <color theme="1"/>
      <name val="Calibri"/>
      <family val="2"/>
    </font>
    <font>
      <sz val="11"/>
      <color rgb="FF9C6500"/>
      <name val="Calibri"/>
      <family val="2"/>
      <scheme val="minor"/>
    </font>
    <font>
      <sz val="12"/>
      <name val="Calibri"/>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6" tint="0.79998168889431442"/>
        <bgColor indexed="64"/>
      </patternFill>
    </fill>
    <fill>
      <patternFill patternType="solid">
        <fgColor rgb="FFFFCC99"/>
      </patternFill>
    </fill>
    <fill>
      <patternFill patternType="solid">
        <fgColor theme="0" tint="-0.34998626667073579"/>
        <bgColor indexed="64"/>
      </patternFill>
    </fill>
    <fill>
      <patternFill patternType="solid">
        <fgColor rgb="FFFFEB9C"/>
      </patternFill>
    </fill>
  </fills>
  <borders count="24">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rgb="FF7F7F7F"/>
      </right>
      <top/>
      <bottom/>
      <diagonal/>
    </border>
    <border>
      <left style="thin">
        <color rgb="FF7F7F7F"/>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2" borderId="1" applyNumberFormat="0" applyAlignment="0" applyProtection="0"/>
    <xf numFmtId="0" fontId="2" fillId="0" borderId="0" applyNumberFormat="0" applyFill="0" applyBorder="0" applyAlignment="0" applyProtection="0"/>
    <xf numFmtId="0" fontId="9" fillId="0" borderId="0" applyNumberFormat="0" applyFill="0" applyBorder="0" applyAlignment="0" applyProtection="0">
      <alignment vertical="top"/>
      <protection locked="0"/>
    </xf>
    <xf numFmtId="0" fontId="20" fillId="5" borderId="1" applyNumberFormat="0" applyAlignment="0" applyProtection="0"/>
    <xf numFmtId="0" fontId="24" fillId="7" borderId="0" applyNumberFormat="0" applyBorder="0" applyAlignment="0" applyProtection="0"/>
  </cellStyleXfs>
  <cellXfs count="86">
    <xf numFmtId="0" fontId="0" fillId="0" borderId="0" xfId="0"/>
    <xf numFmtId="0" fontId="0" fillId="3" borderId="0" xfId="0" applyFill="1"/>
    <xf numFmtId="0" fontId="9" fillId="0" borderId="0" xfId="3" applyAlignment="1" applyProtection="1">
      <alignment vertical="center"/>
    </xf>
    <xf numFmtId="0" fontId="5" fillId="3" borderId="0" xfId="0" applyFont="1" applyFill="1" applyAlignment="1">
      <alignment vertical="center"/>
    </xf>
    <xf numFmtId="0" fontId="0" fillId="3" borderId="0" xfId="0" applyFill="1" applyBorder="1"/>
    <xf numFmtId="0" fontId="4" fillId="3" borderId="0" xfId="0" applyFont="1" applyFill="1" applyBorder="1" applyAlignment="1">
      <alignment vertical="center"/>
    </xf>
    <xf numFmtId="0" fontId="20" fillId="5" borderId="1" xfId="4"/>
    <xf numFmtId="0" fontId="17" fillId="3" borderId="0" xfId="2" applyFont="1" applyFill="1" applyAlignment="1">
      <alignment vertical="center"/>
    </xf>
    <xf numFmtId="0" fontId="17" fillId="3" borderId="0" xfId="2" applyFont="1" applyFill="1" applyAlignment="1"/>
    <xf numFmtId="0" fontId="14" fillId="3" borderId="0" xfId="2" applyFont="1" applyFill="1"/>
    <xf numFmtId="0" fontId="14" fillId="3" borderId="0" xfId="2" applyFont="1" applyFill="1" applyAlignment="1">
      <alignment vertical="center"/>
    </xf>
    <xf numFmtId="0" fontId="0" fillId="3" borderId="13" xfId="0" applyFill="1" applyBorder="1"/>
    <xf numFmtId="0" fontId="0" fillId="3" borderId="14" xfId="0" applyFill="1" applyBorder="1"/>
    <xf numFmtId="0" fontId="0" fillId="3" borderId="15" xfId="0" applyFill="1" applyBorder="1"/>
    <xf numFmtId="0" fontId="3" fillId="3" borderId="0" xfId="0" applyFont="1" applyFill="1" applyBorder="1"/>
    <xf numFmtId="0" fontId="0" fillId="3" borderId="17" xfId="0" applyFill="1" applyBorder="1"/>
    <xf numFmtId="0" fontId="0" fillId="3" borderId="16" xfId="0" applyFill="1" applyBorder="1"/>
    <xf numFmtId="0" fontId="0" fillId="3" borderId="19" xfId="0" applyFill="1" applyBorder="1"/>
    <xf numFmtId="0" fontId="0" fillId="3" borderId="18" xfId="0" applyFill="1" applyBorder="1"/>
    <xf numFmtId="0" fontId="16" fillId="3" borderId="13" xfId="0" applyFont="1" applyFill="1" applyBorder="1"/>
    <xf numFmtId="0" fontId="0" fillId="3" borderId="20" xfId="0" applyFill="1" applyBorder="1"/>
    <xf numFmtId="0" fontId="13" fillId="3" borderId="13" xfId="0" applyFont="1" applyFill="1" applyBorder="1"/>
    <xf numFmtId="0" fontId="17" fillId="3" borderId="0" xfId="2" applyFont="1" applyFill="1" applyBorder="1"/>
    <xf numFmtId="0" fontId="17" fillId="3" borderId="17" xfId="2" applyFont="1" applyFill="1" applyBorder="1"/>
    <xf numFmtId="0" fontId="16" fillId="3" borderId="0" xfId="2" applyFont="1" applyFill="1" applyBorder="1"/>
    <xf numFmtId="0" fontId="17" fillId="3" borderId="21" xfId="2" applyFont="1" applyFill="1" applyBorder="1"/>
    <xf numFmtId="0" fontId="18" fillId="0" borderId="0" xfId="2" applyFont="1" applyBorder="1"/>
    <xf numFmtId="0" fontId="18" fillId="0" borderId="0" xfId="2" applyFont="1" applyBorder="1" applyAlignment="1">
      <alignment vertical="center"/>
    </xf>
    <xf numFmtId="0" fontId="6" fillId="0" borderId="17" xfId="0" applyFont="1" applyBorder="1"/>
    <xf numFmtId="0" fontId="6" fillId="3" borderId="0" xfId="0" applyFont="1" applyFill="1" applyBorder="1"/>
    <xf numFmtId="0" fontId="17" fillId="0" borderId="0" xfId="2" applyFont="1" applyBorder="1"/>
    <xf numFmtId="0" fontId="17" fillId="0" borderId="0" xfId="2" applyFont="1" applyBorder="1" applyAlignment="1">
      <alignment vertical="center"/>
    </xf>
    <xf numFmtId="0" fontId="19" fillId="3" borderId="0" xfId="0" applyFont="1" applyFill="1" applyBorder="1"/>
    <xf numFmtId="0" fontId="17" fillId="0" borderId="0" xfId="2" applyFont="1" applyFill="1" applyBorder="1" applyAlignment="1">
      <alignment vertical="center"/>
    </xf>
    <xf numFmtId="0" fontId="21" fillId="0" borderId="0" xfId="2" applyFont="1" applyBorder="1"/>
    <xf numFmtId="0" fontId="22" fillId="0" borderId="17" xfId="0" applyFont="1" applyBorder="1"/>
    <xf numFmtId="0" fontId="21" fillId="0" borderId="0" xfId="2" applyFont="1" applyBorder="1" applyAlignment="1">
      <alignment vertical="center"/>
    </xf>
    <xf numFmtId="0" fontId="1" fillId="2" borderId="22" xfId="1" applyBorder="1"/>
    <xf numFmtId="0" fontId="0" fillId="6" borderId="5" xfId="0" applyFill="1" applyBorder="1"/>
    <xf numFmtId="0" fontId="18" fillId="0" borderId="0" xfId="2" applyFont="1" applyFill="1" applyBorder="1"/>
    <xf numFmtId="0" fontId="0" fillId="0" borderId="0" xfId="0" applyFill="1" applyBorder="1"/>
    <xf numFmtId="0" fontId="15" fillId="2" borderId="22" xfId="1" applyFont="1" applyBorder="1"/>
    <xf numFmtId="0" fontId="17" fillId="0" borderId="0" xfId="2" applyFont="1" applyBorder="1" applyAlignment="1">
      <alignment vertical="center" wrapText="1"/>
    </xf>
    <xf numFmtId="0" fontId="17" fillId="0" borderId="0" xfId="2" applyFont="1" applyBorder="1" applyAlignment="1">
      <alignment horizontal="left" vertical="center" wrapText="1"/>
    </xf>
    <xf numFmtId="0" fontId="0" fillId="3" borderId="0" xfId="0" applyFill="1" applyBorder="1" applyAlignment="1">
      <alignment horizontal="center"/>
    </xf>
    <xf numFmtId="0" fontId="0" fillId="0" borderId="0" xfId="0" applyBorder="1" applyAlignment="1">
      <alignment horizontal="center"/>
    </xf>
    <xf numFmtId="0" fontId="0" fillId="3" borderId="17" xfId="0" applyFill="1" applyBorder="1" applyAlignment="1">
      <alignment horizontal="center"/>
    </xf>
    <xf numFmtId="0" fontId="0" fillId="3" borderId="0" xfId="0" applyFill="1" applyBorder="1" applyAlignment="1">
      <alignment vertical="top" wrapText="1"/>
    </xf>
    <xf numFmtId="0" fontId="0" fillId="3" borderId="14" xfId="0" applyFill="1" applyBorder="1" applyAlignment="1">
      <alignment vertical="top" wrapText="1"/>
    </xf>
    <xf numFmtId="0" fontId="0" fillId="3" borderId="0" xfId="0" applyFill="1" applyBorder="1" applyAlignment="1">
      <alignment horizontal="justify" vertical="top" wrapText="1"/>
    </xf>
    <xf numFmtId="0" fontId="0" fillId="3" borderId="13" xfId="0" applyFont="1" applyFill="1" applyBorder="1" applyAlignment="1">
      <alignment horizontal="left" vertical="top" wrapText="1"/>
    </xf>
    <xf numFmtId="0" fontId="16" fillId="3" borderId="0" xfId="0" applyFont="1" applyFill="1" applyBorder="1"/>
    <xf numFmtId="0" fontId="6" fillId="0" borderId="0" xfId="0" applyFont="1" applyBorder="1"/>
    <xf numFmtId="0" fontId="6" fillId="3" borderId="17" xfId="0" applyFont="1" applyFill="1" applyBorder="1"/>
    <xf numFmtId="0" fontId="22" fillId="3" borderId="0" xfId="0" applyFont="1" applyFill="1" applyBorder="1"/>
    <xf numFmtId="0" fontId="18" fillId="0" borderId="0" xfId="0" applyFont="1"/>
    <xf numFmtId="0" fontId="18" fillId="0" borderId="17" xfId="2" applyFont="1" applyBorder="1" applyAlignment="1">
      <alignment vertical="center"/>
    </xf>
    <xf numFmtId="0" fontId="25" fillId="3" borderId="0" xfId="0" applyFont="1" applyFill="1" applyBorder="1"/>
    <xf numFmtId="0" fontId="24" fillId="7" borderId="0" xfId="5" applyBorder="1" applyAlignment="1">
      <alignment horizontal="center" vertical="center"/>
    </xf>
    <xf numFmtId="0" fontId="24" fillId="7" borderId="0" xfId="5" applyBorder="1" applyAlignment="1">
      <alignment horizontal="center"/>
    </xf>
    <xf numFmtId="0" fontId="24" fillId="7" borderId="0" xfId="5" applyAlignment="1">
      <alignment horizontal="center" vertical="center"/>
    </xf>
    <xf numFmtId="0" fontId="0" fillId="3" borderId="0" xfId="0" applyFill="1" applyAlignment="1">
      <alignment horizontal="center"/>
    </xf>
    <xf numFmtId="0" fontId="0" fillId="3" borderId="0" xfId="0" applyFont="1" applyFill="1" applyBorder="1"/>
    <xf numFmtId="0" fontId="0" fillId="6" borderId="5" xfId="0" applyFill="1" applyBorder="1" applyAlignment="1">
      <alignment horizontal="center"/>
    </xf>
    <xf numFmtId="0" fontId="0" fillId="6" borderId="23" xfId="0" applyFill="1" applyBorder="1" applyAlignment="1">
      <alignment horizontal="center"/>
    </xf>
    <xf numFmtId="10" fontId="3" fillId="3" borderId="0" xfId="0" applyNumberFormat="1" applyFont="1" applyFill="1" applyBorder="1"/>
    <xf numFmtId="10" fontId="0" fillId="3" borderId="0" xfId="0" applyNumberFormat="1" applyFill="1"/>
    <xf numFmtId="0" fontId="8" fillId="4" borderId="5" xfId="0" applyFont="1" applyFill="1" applyBorder="1" applyAlignment="1" applyProtection="1">
      <alignment horizontal="left"/>
      <protection locked="0"/>
    </xf>
    <xf numFmtId="0" fontId="8" fillId="4" borderId="4" xfId="0" applyFont="1" applyFill="1" applyBorder="1" applyAlignment="1" applyProtection="1">
      <alignment horizontal="left"/>
      <protection locked="0"/>
    </xf>
    <xf numFmtId="0" fontId="16" fillId="0" borderId="6" xfId="0" applyFont="1" applyBorder="1" applyAlignment="1">
      <alignment horizontal="left"/>
    </xf>
    <xf numFmtId="0" fontId="16" fillId="0" borderId="5" xfId="0" applyFont="1" applyBorder="1" applyAlignment="1">
      <alignment horizontal="left"/>
    </xf>
    <xf numFmtId="0" fontId="7" fillId="3" borderId="0" xfId="0" applyFont="1" applyFill="1" applyAlignment="1">
      <alignment horizontal="center" vertical="center"/>
    </xf>
    <xf numFmtId="0" fontId="16" fillId="0" borderId="3" xfId="0" applyFont="1" applyBorder="1" applyAlignment="1">
      <alignment horizontal="left"/>
    </xf>
    <xf numFmtId="0" fontId="16" fillId="0" borderId="2" xfId="0" applyFont="1" applyBorder="1" applyAlignment="1">
      <alignment horizontal="left"/>
    </xf>
    <xf numFmtId="14" fontId="8" fillId="4" borderId="10" xfId="0" applyNumberFormat="1" applyFont="1" applyFill="1" applyBorder="1" applyAlignment="1" applyProtection="1">
      <alignment horizontal="left"/>
      <protection locked="0"/>
    </xf>
    <xf numFmtId="14" fontId="8" fillId="4" borderId="11" xfId="0" applyNumberFormat="1" applyFont="1" applyFill="1" applyBorder="1" applyAlignment="1" applyProtection="1">
      <alignment horizontal="left"/>
      <protection locked="0"/>
    </xf>
    <xf numFmtId="14" fontId="8" fillId="4" borderId="12" xfId="0" applyNumberFormat="1" applyFont="1" applyFill="1" applyBorder="1" applyAlignment="1" applyProtection="1">
      <alignment horizontal="left"/>
      <protection locked="0"/>
    </xf>
    <xf numFmtId="0" fontId="10" fillId="3" borderId="0" xfId="0" applyFont="1" applyFill="1" applyAlignment="1">
      <alignment horizontal="left"/>
    </xf>
    <xf numFmtId="0" fontId="11" fillId="3" borderId="0" xfId="0" applyFont="1" applyFill="1" applyAlignment="1">
      <alignment horizontal="left"/>
    </xf>
    <xf numFmtId="0" fontId="16" fillId="0" borderId="9" xfId="0" applyFont="1" applyBorder="1" applyAlignment="1">
      <alignment horizontal="left"/>
    </xf>
    <xf numFmtId="0" fontId="16" fillId="0" borderId="8" xfId="0" applyFont="1" applyBorder="1" applyAlignment="1">
      <alignment horizontal="left"/>
    </xf>
    <xf numFmtId="0" fontId="8" fillId="4" borderId="8" xfId="0" quotePrefix="1" applyFont="1" applyFill="1" applyBorder="1" applyAlignment="1" applyProtection="1">
      <alignment horizontal="left"/>
      <protection locked="0"/>
    </xf>
    <xf numFmtId="0" fontId="8" fillId="4" borderId="8" xfId="0" applyFont="1" applyFill="1" applyBorder="1" applyAlignment="1" applyProtection="1">
      <alignment horizontal="left"/>
      <protection locked="0"/>
    </xf>
    <xf numFmtId="0" fontId="8" fillId="4" borderId="7" xfId="0" applyFont="1" applyFill="1" applyBorder="1" applyAlignment="1" applyProtection="1">
      <alignment horizontal="left"/>
      <protection locked="0"/>
    </xf>
    <xf numFmtId="0" fontId="12" fillId="3" borderId="0" xfId="0" applyFont="1" applyFill="1" applyAlignment="1">
      <alignment horizontal="justify" vertical="top" wrapText="1"/>
    </xf>
    <xf numFmtId="0" fontId="0" fillId="3" borderId="0" xfId="0" applyFill="1" applyBorder="1" applyAlignment="1">
      <alignment horizontal="justify" vertical="top" wrapText="1"/>
    </xf>
  </cellXfs>
  <cellStyles count="6">
    <cellStyle name="Calculation" xfId="1" builtinId="22"/>
    <cellStyle name="Explanatory Text" xfId="2" builtinId="53"/>
    <cellStyle name="Hyperlink" xfId="3" builtinId="8"/>
    <cellStyle name="Input" xfId="4" builtinId="20"/>
    <cellStyle name="Neutral" xfId="5" builtinId="28"/>
    <cellStyle name="Normal" xfId="0" builtinId="0"/>
  </cellStyles>
  <dxfs count="29">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27"/>
  <sheetViews>
    <sheetView workbookViewId="0">
      <selection activeCell="B27" sqref="B25:B27"/>
    </sheetView>
  </sheetViews>
  <sheetFormatPr defaultRowHeight="15" x14ac:dyDescent="0.25"/>
  <cols>
    <col min="2" max="2" width="20.85546875" bestFit="1" customWidth="1"/>
  </cols>
  <sheetData>
    <row r="3" spans="2:2" x14ac:dyDescent="0.25">
      <c r="B3" t="s">
        <v>101</v>
      </c>
    </row>
    <row r="4" spans="2:2" x14ac:dyDescent="0.25">
      <c r="B4" t="s">
        <v>103</v>
      </c>
    </row>
    <row r="5" spans="2:2" x14ac:dyDescent="0.25">
      <c r="B5" t="s">
        <v>102</v>
      </c>
    </row>
    <row r="8" spans="2:2" x14ac:dyDescent="0.25">
      <c r="B8" t="s">
        <v>104</v>
      </c>
    </row>
    <row r="9" spans="2:2" x14ac:dyDescent="0.25">
      <c r="B9" t="s">
        <v>105</v>
      </c>
    </row>
    <row r="10" spans="2:2" x14ac:dyDescent="0.25">
      <c r="B10" t="s">
        <v>106</v>
      </c>
    </row>
    <row r="13" spans="2:2" x14ac:dyDescent="0.25">
      <c r="B13" t="s">
        <v>107</v>
      </c>
    </row>
    <row r="14" spans="2:2" x14ac:dyDescent="0.25">
      <c r="B14" t="s">
        <v>108</v>
      </c>
    </row>
    <row r="15" spans="2:2" x14ac:dyDescent="0.25">
      <c r="B15" t="s">
        <v>109</v>
      </c>
    </row>
    <row r="16" spans="2:2" x14ac:dyDescent="0.25">
      <c r="B16" t="s">
        <v>110</v>
      </c>
    </row>
    <row r="17" spans="2:2" x14ac:dyDescent="0.25">
      <c r="B17" t="s">
        <v>111</v>
      </c>
    </row>
    <row r="21" spans="2:2" x14ac:dyDescent="0.25">
      <c r="B21" t="b">
        <v>0</v>
      </c>
    </row>
    <row r="22" spans="2:2" x14ac:dyDescent="0.25">
      <c r="B22" t="b">
        <v>1</v>
      </c>
    </row>
    <row r="25" spans="2:2" x14ac:dyDescent="0.25">
      <c r="B25" t="s">
        <v>124</v>
      </c>
    </row>
    <row r="26" spans="2:2" x14ac:dyDescent="0.25">
      <c r="B26" t="s">
        <v>125</v>
      </c>
    </row>
    <row r="27" spans="2:2" x14ac:dyDescent="0.25">
      <c r="B27" t="s">
        <v>126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E6" sqref="E6:E8"/>
    </sheetView>
  </sheetViews>
  <sheetFormatPr defaultRowHeight="15" x14ac:dyDescent="0.25"/>
  <cols>
    <col min="1" max="2" width="1.5703125" style="1" customWidth="1"/>
    <col min="3" max="3" width="98.5703125" customWidth="1"/>
    <col min="5" max="42" width="9.140625" style="1"/>
  </cols>
  <sheetData>
    <row r="1" spans="2:5" s="1" customFormat="1" x14ac:dyDescent="0.25"/>
    <row r="2" spans="2:5" s="1" customFormat="1" ht="18.75" x14ac:dyDescent="0.3">
      <c r="B2" s="20"/>
      <c r="C2" s="21" t="s">
        <v>43</v>
      </c>
      <c r="D2" s="13"/>
    </row>
    <row r="3" spans="2:5" s="1" customFormat="1" x14ac:dyDescent="0.25">
      <c r="B3" s="17"/>
      <c r="C3" s="4" t="s">
        <v>59</v>
      </c>
      <c r="D3" s="12"/>
    </row>
    <row r="4" spans="2:5" s="1" customFormat="1" x14ac:dyDescent="0.25">
      <c r="B4" s="17"/>
      <c r="C4" s="4"/>
      <c r="D4" s="12"/>
    </row>
    <row r="5" spans="2:5" ht="15.75" x14ac:dyDescent="0.25">
      <c r="B5" s="17"/>
      <c r="C5" s="30" t="s">
        <v>55</v>
      </c>
      <c r="D5" s="38">
        <v>0</v>
      </c>
    </row>
    <row r="6" spans="2:5" ht="15.75" x14ac:dyDescent="0.25">
      <c r="B6" s="17"/>
      <c r="C6" s="30" t="s">
        <v>56</v>
      </c>
      <c r="D6" s="38">
        <v>1</v>
      </c>
      <c r="E6" s="1" t="s">
        <v>147</v>
      </c>
    </row>
    <row r="7" spans="2:5" ht="15.75" x14ac:dyDescent="0.25">
      <c r="B7" s="17"/>
      <c r="C7" s="31" t="s">
        <v>79</v>
      </c>
      <c r="D7" s="38">
        <v>1</v>
      </c>
      <c r="E7" s="1" t="s">
        <v>147</v>
      </c>
    </row>
    <row r="8" spans="2:5" ht="15.75" x14ac:dyDescent="0.25">
      <c r="B8" s="17"/>
      <c r="C8" s="31" t="s">
        <v>86</v>
      </c>
      <c r="D8" s="38">
        <v>0</v>
      </c>
      <c r="E8" s="1" t="s">
        <v>148</v>
      </c>
    </row>
    <row r="9" spans="2:5" ht="15.75" x14ac:dyDescent="0.25">
      <c r="B9" s="17"/>
      <c r="C9" s="31" t="s">
        <v>57</v>
      </c>
      <c r="D9" s="38">
        <v>0</v>
      </c>
    </row>
    <row r="10" spans="2:5" ht="15.75" x14ac:dyDescent="0.25">
      <c r="B10" s="17"/>
      <c r="C10" s="31" t="s">
        <v>58</v>
      </c>
      <c r="D10" s="38">
        <v>0</v>
      </c>
    </row>
    <row r="11" spans="2:5" ht="15.75" x14ac:dyDescent="0.25">
      <c r="B11" s="17"/>
      <c r="C11" s="31" t="s">
        <v>60</v>
      </c>
      <c r="D11" s="38">
        <v>0</v>
      </c>
    </row>
    <row r="12" spans="2:5" ht="15.75" x14ac:dyDescent="0.25">
      <c r="B12" s="18"/>
      <c r="C12" s="28" t="s">
        <v>1</v>
      </c>
      <c r="D12" s="41">
        <f>SUM(D5:D11)</f>
        <v>2</v>
      </c>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
  <sheetViews>
    <sheetView workbookViewId="0">
      <selection activeCell="C16" sqref="C16"/>
    </sheetView>
  </sheetViews>
  <sheetFormatPr defaultRowHeight="15" x14ac:dyDescent="0.25"/>
  <cols>
    <col min="1" max="2" width="1.5703125" style="1" customWidth="1"/>
    <col min="3" max="3" width="98.5703125" customWidth="1"/>
    <col min="5" max="41" width="9.140625" style="1"/>
  </cols>
  <sheetData>
    <row r="1" spans="2:4" s="1" customFormat="1" x14ac:dyDescent="0.25"/>
    <row r="2" spans="2:4" s="1" customFormat="1" ht="18.75" x14ac:dyDescent="0.3">
      <c r="B2" s="20"/>
      <c r="C2" s="21" t="s">
        <v>130</v>
      </c>
      <c r="D2" s="13"/>
    </row>
    <row r="3" spans="2:4" s="1" customFormat="1" x14ac:dyDescent="0.25">
      <c r="B3" s="17"/>
      <c r="C3" s="4"/>
      <c r="D3" s="12"/>
    </row>
    <row r="4" spans="2:4" s="1" customFormat="1" x14ac:dyDescent="0.25">
      <c r="B4" s="17"/>
      <c r="C4" s="4"/>
      <c r="D4" s="12"/>
    </row>
    <row r="5" spans="2:4" ht="15.75" x14ac:dyDescent="0.25">
      <c r="B5" s="17"/>
      <c r="C5" s="34" t="s">
        <v>64</v>
      </c>
      <c r="D5" s="38">
        <v>1</v>
      </c>
    </row>
    <row r="6" spans="2:4" ht="15.75" x14ac:dyDescent="0.25">
      <c r="B6" s="17"/>
      <c r="C6" s="34" t="s">
        <v>65</v>
      </c>
      <c r="D6" s="38">
        <v>1</v>
      </c>
    </row>
    <row r="7" spans="2:4" ht="15.75" x14ac:dyDescent="0.25">
      <c r="B7" s="17"/>
      <c r="C7" s="34" t="s">
        <v>156</v>
      </c>
      <c r="D7" s="38">
        <v>1</v>
      </c>
    </row>
    <row r="8" spans="2:4" ht="15.75" x14ac:dyDescent="0.25">
      <c r="B8" s="17"/>
      <c r="C8" s="34" t="s">
        <v>66</v>
      </c>
      <c r="D8" s="38">
        <v>1</v>
      </c>
    </row>
    <row r="9" spans="2:4" ht="15.75" x14ac:dyDescent="0.25">
      <c r="B9" s="17"/>
      <c r="C9" s="34" t="s">
        <v>67</v>
      </c>
      <c r="D9" s="38">
        <v>1</v>
      </c>
    </row>
    <row r="10" spans="2:4" ht="15.75" x14ac:dyDescent="0.25">
      <c r="B10" s="18"/>
      <c r="C10" s="35" t="s">
        <v>1</v>
      </c>
      <c r="D10" s="41">
        <f>SUM(D5:D9)</f>
        <v>5</v>
      </c>
    </row>
    <row r="11" spans="2:4" s="1" customFormat="1" x14ac:dyDescent="0.25"/>
    <row r="12" spans="2:4" s="1" customFormat="1" x14ac:dyDescent="0.25"/>
    <row r="13" spans="2:4" s="1" customFormat="1" x14ac:dyDescent="0.25"/>
    <row r="14" spans="2:4" s="1" customFormat="1" x14ac:dyDescent="0.25"/>
    <row r="15" spans="2:4" s="1" customFormat="1" x14ac:dyDescent="0.25"/>
    <row r="16" spans="2:4" s="1" customFormat="1" x14ac:dyDescent="0.25"/>
    <row r="17" spans="3:3" s="1" customFormat="1" x14ac:dyDescent="0.25"/>
    <row r="18" spans="3:3" s="1" customFormat="1" x14ac:dyDescent="0.25"/>
    <row r="19" spans="3:3" s="1" customFormat="1" x14ac:dyDescent="0.25"/>
    <row r="20" spans="3:3" s="1" customFormat="1" ht="15.75" x14ac:dyDescent="0.25">
      <c r="C20" s="9"/>
    </row>
    <row r="21" spans="3:3" s="1" customFormat="1" ht="15.75" x14ac:dyDescent="0.25">
      <c r="C21" s="10"/>
    </row>
    <row r="22" spans="3:3" s="1" customFormat="1" ht="15.75" x14ac:dyDescent="0.25">
      <c r="C22" s="10"/>
    </row>
    <row r="23" spans="3:3" s="1" customFormat="1" ht="15.75" x14ac:dyDescent="0.25">
      <c r="C23" s="10"/>
    </row>
    <row r="24" spans="3:3" s="1" customFormat="1" ht="15.75" x14ac:dyDescent="0.25">
      <c r="C24" s="10"/>
    </row>
    <row r="25" spans="3:3" s="1" customFormat="1" ht="15.75" x14ac:dyDescent="0.25">
      <c r="C25" s="10"/>
    </row>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sheetData>
  <dataValidations count="1">
    <dataValidation type="whole" allowBlank="1" showInputMessage="1" showErrorMessage="1" errorTitle="Incorrect number" error="The number should be a 0 if the measure is not taken or 1 if the measure is taken." sqref="D5:D9">
      <formula1>0</formula1>
      <formula2>1</formula2>
    </dataValidation>
  </dataValidation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workbookViewId="0">
      <selection activeCell="E6" sqref="E6:E14"/>
    </sheetView>
  </sheetViews>
  <sheetFormatPr defaultRowHeight="15" x14ac:dyDescent="0.25"/>
  <cols>
    <col min="1" max="2" width="1.5703125" style="1" customWidth="1"/>
    <col min="3" max="3" width="98.5703125" customWidth="1"/>
    <col min="5" max="40" width="9.140625" style="1"/>
  </cols>
  <sheetData>
    <row r="1" spans="2:5" s="1" customFormat="1" x14ac:dyDescent="0.25"/>
    <row r="2" spans="2:5" s="1" customFormat="1" ht="18.75" x14ac:dyDescent="0.3">
      <c r="B2" s="20"/>
      <c r="C2" s="21" t="s">
        <v>131</v>
      </c>
      <c r="D2" s="13"/>
    </row>
    <row r="3" spans="2:5" s="1" customFormat="1" x14ac:dyDescent="0.25">
      <c r="B3" s="17"/>
      <c r="C3" s="4"/>
      <c r="D3" s="12"/>
    </row>
    <row r="4" spans="2:5" s="1" customFormat="1" x14ac:dyDescent="0.25">
      <c r="B4" s="17"/>
      <c r="C4" s="4"/>
      <c r="D4" s="12"/>
    </row>
    <row r="5" spans="2:5" ht="15.75" x14ac:dyDescent="0.25">
      <c r="B5" s="17"/>
      <c r="C5" s="34" t="s">
        <v>64</v>
      </c>
      <c r="D5" s="38">
        <v>0</v>
      </c>
    </row>
    <row r="6" spans="2:5" ht="15.75" x14ac:dyDescent="0.25">
      <c r="B6" s="17"/>
      <c r="C6" s="34" t="s">
        <v>65</v>
      </c>
      <c r="D6" s="38">
        <v>1</v>
      </c>
      <c r="E6" s="1" t="s">
        <v>149</v>
      </c>
    </row>
    <row r="7" spans="2:5" ht="15.75" x14ac:dyDescent="0.25">
      <c r="B7" s="17"/>
      <c r="C7" s="34" t="s">
        <v>156</v>
      </c>
      <c r="D7" s="38">
        <v>1</v>
      </c>
      <c r="E7" s="1" t="s">
        <v>149</v>
      </c>
    </row>
    <row r="8" spans="2:5" ht="15.75" x14ac:dyDescent="0.25">
      <c r="B8" s="17"/>
      <c r="C8" s="34" t="s">
        <v>66</v>
      </c>
      <c r="D8" s="38">
        <v>1</v>
      </c>
    </row>
    <row r="9" spans="2:5" ht="15.75" x14ac:dyDescent="0.25">
      <c r="B9" s="17"/>
      <c r="C9" s="34" t="s">
        <v>67</v>
      </c>
      <c r="D9" s="38">
        <v>1</v>
      </c>
    </row>
    <row r="10" spans="2:5" ht="15.75" x14ac:dyDescent="0.25">
      <c r="B10" s="17"/>
      <c r="C10" s="34" t="s">
        <v>68</v>
      </c>
      <c r="D10" s="38">
        <v>1</v>
      </c>
    </row>
    <row r="11" spans="2:5" ht="15.75" x14ac:dyDescent="0.25">
      <c r="B11" s="17"/>
      <c r="C11" s="36" t="s">
        <v>69</v>
      </c>
      <c r="D11" s="38">
        <v>1</v>
      </c>
      <c r="E11" s="1" t="s">
        <v>150</v>
      </c>
    </row>
    <row r="12" spans="2:5" ht="15.75" x14ac:dyDescent="0.25">
      <c r="B12" s="17"/>
      <c r="C12" s="36" t="s">
        <v>70</v>
      </c>
      <c r="D12" s="38">
        <v>1</v>
      </c>
      <c r="E12" s="1" t="s">
        <v>150</v>
      </c>
    </row>
    <row r="13" spans="2:5" ht="15.75" x14ac:dyDescent="0.25">
      <c r="B13" s="17"/>
      <c r="C13" s="36" t="s">
        <v>155</v>
      </c>
      <c r="D13" s="38">
        <v>1</v>
      </c>
      <c r="E13" s="1" t="s">
        <v>150</v>
      </c>
    </row>
    <row r="14" spans="2:5" ht="15.75" x14ac:dyDescent="0.25">
      <c r="B14" s="17"/>
      <c r="C14" s="36" t="s">
        <v>71</v>
      </c>
      <c r="D14" s="38">
        <v>1</v>
      </c>
      <c r="E14" s="1" t="s">
        <v>150</v>
      </c>
    </row>
    <row r="15" spans="2:5" ht="15.75" x14ac:dyDescent="0.25">
      <c r="B15" s="17"/>
      <c r="C15" s="36" t="s">
        <v>72</v>
      </c>
      <c r="D15" s="38">
        <v>1</v>
      </c>
    </row>
    <row r="16" spans="2:5" ht="15.75" x14ac:dyDescent="0.25">
      <c r="B16" s="18"/>
      <c r="C16" s="28" t="s">
        <v>1</v>
      </c>
      <c r="D16" s="41">
        <f>SUM(D5:D15)</f>
        <v>10</v>
      </c>
    </row>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2"/>
  <sheetViews>
    <sheetView zoomScaleNormal="100" workbookViewId="0">
      <selection activeCell="D3" sqref="D3"/>
    </sheetView>
  </sheetViews>
  <sheetFormatPr defaultRowHeight="15" x14ac:dyDescent="0.25"/>
  <cols>
    <col min="1" max="2" width="1.5703125" style="1" customWidth="1"/>
    <col min="3" max="3" width="51" customWidth="1"/>
    <col min="4" max="4" width="26" customWidth="1"/>
    <col min="5" max="5" width="30.7109375" customWidth="1"/>
    <col min="6" max="41" width="9.140625" style="1"/>
  </cols>
  <sheetData>
    <row r="1" spans="2:6" s="1" customFormat="1" x14ac:dyDescent="0.25"/>
    <row r="2" spans="2:6" s="1" customFormat="1" ht="18.75" x14ac:dyDescent="0.3">
      <c r="B2" s="20"/>
      <c r="C2" s="21" t="s">
        <v>39</v>
      </c>
      <c r="D2" s="21"/>
      <c r="E2" s="13"/>
    </row>
    <row r="3" spans="2:6" s="1" customFormat="1" ht="60" customHeight="1" x14ac:dyDescent="0.25">
      <c r="B3" s="17"/>
      <c r="C3" s="49" t="s">
        <v>153</v>
      </c>
      <c r="D3" s="47"/>
      <c r="E3" s="48"/>
    </row>
    <row r="4" spans="2:6" s="1" customFormat="1" x14ac:dyDescent="0.25">
      <c r="B4" s="17"/>
      <c r="C4" s="4"/>
      <c r="D4" s="4"/>
      <c r="E4" s="12"/>
      <c r="F4" s="4"/>
    </row>
    <row r="5" spans="2:6" ht="18.75" x14ac:dyDescent="0.3">
      <c r="B5" s="20"/>
      <c r="C5" s="19" t="s">
        <v>36</v>
      </c>
      <c r="D5" s="19"/>
      <c r="E5" s="13"/>
      <c r="F5" s="4"/>
    </row>
    <row r="6" spans="2:6" ht="15.75" customHeight="1" x14ac:dyDescent="0.3">
      <c r="B6" s="17"/>
      <c r="C6" s="51"/>
      <c r="D6" s="51"/>
      <c r="E6" s="12"/>
      <c r="F6" s="4"/>
    </row>
    <row r="7" spans="2:6" ht="15.75" customHeight="1" x14ac:dyDescent="0.25">
      <c r="B7" s="17"/>
      <c r="C7" s="54" t="s">
        <v>90</v>
      </c>
      <c r="D7" s="44" t="b">
        <f>'Prior indicators'!D9</f>
        <v>0</v>
      </c>
      <c r="E7" s="12"/>
      <c r="F7" s="4"/>
    </row>
    <row r="8" spans="2:6" ht="15.75" customHeight="1" x14ac:dyDescent="0.25">
      <c r="B8" s="17"/>
      <c r="C8" s="54" t="s">
        <v>91</v>
      </c>
      <c r="D8" s="61" t="b">
        <f>'Prior indicators'!D10</f>
        <v>0</v>
      </c>
      <c r="E8" s="12"/>
      <c r="F8" s="4"/>
    </row>
    <row r="9" spans="2:6" ht="15.75" x14ac:dyDescent="0.25">
      <c r="B9" s="17"/>
      <c r="C9" s="54" t="s">
        <v>92</v>
      </c>
      <c r="D9" s="4"/>
      <c r="E9" s="12"/>
      <c r="F9" s="4"/>
    </row>
    <row r="10" spans="2:6" ht="15.75" x14ac:dyDescent="0.25">
      <c r="B10" s="17"/>
      <c r="C10" s="57" t="s">
        <v>100</v>
      </c>
      <c r="D10" s="59">
        <f>IF('Prior indicators'!D6+'Prior indicators'!D7=0,0,'Prior indicators'!D6/('Prior indicators'!D6+'Prior indicators'!D7))</f>
        <v>0.5</v>
      </c>
      <c r="E10" s="12"/>
      <c r="F10" s="4"/>
    </row>
    <row r="11" spans="2:6" ht="15.75" x14ac:dyDescent="0.25">
      <c r="B11" s="17"/>
      <c r="C11" s="57" t="s">
        <v>99</v>
      </c>
      <c r="D11" s="59">
        <f>IF('Prior indicators'!D6+'Prior indicators'!D7=0,0,'Prior indicators'!D7/('Prior indicators'!D6+'Prior indicators'!D7))</f>
        <v>0.5</v>
      </c>
      <c r="E11" s="12"/>
      <c r="F11" s="4"/>
    </row>
    <row r="12" spans="2:6" ht="15.75" x14ac:dyDescent="0.25">
      <c r="B12" s="17"/>
      <c r="C12" s="54" t="s">
        <v>93</v>
      </c>
      <c r="D12" s="60" t="str">
        <f>'Prior indicators'!D8</f>
        <v>Committed</v>
      </c>
      <c r="E12" s="12"/>
      <c r="F12" s="4"/>
    </row>
    <row r="13" spans="2:6" ht="15.75" x14ac:dyDescent="0.25">
      <c r="B13" s="17"/>
      <c r="C13" s="29" t="s">
        <v>2</v>
      </c>
      <c r="D13" s="45" t="str">
        <f>IF('Policy protection level'!D23&lt;7,"Low",IF('Policy protection level'!D23&gt;12,"High","Medium"))</f>
        <v>High</v>
      </c>
      <c r="E13" s="12"/>
      <c r="F13" s="4"/>
    </row>
    <row r="14" spans="2:6" ht="15.75" x14ac:dyDescent="0.25">
      <c r="B14" s="17"/>
      <c r="C14" s="29" t="s">
        <v>14</v>
      </c>
      <c r="D14" s="44" t="str">
        <f>IF('Pre-employment screening level'!D9&lt;2,"Low",IF('Pre-employment screening level'!D9&gt;3, "High", "Medium"))</f>
        <v>Medium</v>
      </c>
      <c r="E14" s="12"/>
      <c r="F14" s="4"/>
    </row>
    <row r="15" spans="2:6" ht="15.75" x14ac:dyDescent="0.25">
      <c r="B15" s="17"/>
      <c r="C15" s="29" t="s">
        <v>15</v>
      </c>
      <c r="D15" s="44" t="str">
        <f>IF('Performance management level'!D9&lt;2,"Low",IF('Performance management level'!D9&gt;3, "High", "Medium"))</f>
        <v>Medium</v>
      </c>
      <c r="E15" s="12"/>
      <c r="F15" s="4"/>
    </row>
    <row r="16" spans="2:6" x14ac:dyDescent="0.25">
      <c r="B16" s="17"/>
      <c r="C16" s="4"/>
      <c r="D16" s="4"/>
      <c r="E16" s="16"/>
      <c r="F16" s="4"/>
    </row>
    <row r="17" spans="2:6" ht="18.75" x14ac:dyDescent="0.3">
      <c r="B17" s="20"/>
      <c r="C17" s="19" t="s">
        <v>37</v>
      </c>
      <c r="D17" s="11"/>
      <c r="E17" s="12"/>
      <c r="F17" s="4"/>
    </row>
    <row r="18" spans="2:6" x14ac:dyDescent="0.25">
      <c r="B18" s="17"/>
      <c r="C18" s="4"/>
      <c r="D18" s="4"/>
      <c r="E18" s="12"/>
      <c r="F18" s="4"/>
    </row>
    <row r="19" spans="2:6" ht="15.75" x14ac:dyDescent="0.25">
      <c r="B19" s="17"/>
      <c r="C19" s="29" t="s">
        <v>94</v>
      </c>
      <c r="D19" s="58" t="str">
        <f>'Prior indicators'!D5</f>
        <v>Care workers</v>
      </c>
      <c r="E19" s="12"/>
      <c r="F19" s="4"/>
    </row>
    <row r="20" spans="2:6" ht="15.75" x14ac:dyDescent="0.25">
      <c r="B20" s="17"/>
      <c r="C20" s="52" t="s">
        <v>17</v>
      </c>
      <c r="D20" s="44" t="str">
        <f>IF('Security training level'!D11&lt;3,"Low",IF('Security training level'!D11&gt;4, "High", "Medium"))</f>
        <v>Low</v>
      </c>
      <c r="E20" s="12"/>
      <c r="F20" s="4"/>
    </row>
    <row r="21" spans="2:6" x14ac:dyDescent="0.25">
      <c r="B21" s="17"/>
      <c r="C21" s="4"/>
      <c r="D21" s="4"/>
      <c r="E21" s="16"/>
      <c r="F21" s="4"/>
    </row>
    <row r="22" spans="2:6" ht="18.75" x14ac:dyDescent="0.3">
      <c r="B22" s="20"/>
      <c r="C22" s="19" t="s">
        <v>16</v>
      </c>
      <c r="D22" s="11"/>
      <c r="E22" s="12"/>
      <c r="F22" s="4"/>
    </row>
    <row r="23" spans="2:6" ht="18.75" x14ac:dyDescent="0.3">
      <c r="B23" s="17"/>
      <c r="C23" s="51"/>
      <c r="D23" s="4"/>
      <c r="E23" s="12"/>
      <c r="F23" s="4"/>
    </row>
    <row r="24" spans="2:6" ht="15.75" x14ac:dyDescent="0.25">
      <c r="B24" s="17"/>
      <c r="C24" s="29" t="s">
        <v>122</v>
      </c>
      <c r="D24" s="59" t="str">
        <f>'Prior indicators'!D13</f>
        <v>Low</v>
      </c>
      <c r="E24" s="12"/>
      <c r="F24" s="4"/>
    </row>
    <row r="25" spans="2:6" ht="15.75" x14ac:dyDescent="0.25">
      <c r="B25" s="17"/>
      <c r="C25" s="29" t="s">
        <v>128</v>
      </c>
      <c r="D25" s="59" t="str">
        <f>IF('Prior indicators'!D11="Personal + Financial","P+S",IF('Prior indicators'!D11="Personal + Medical","P+S",IF('Prior indicators'!D11="Personal + Financial + Medical","P+S",IF('Prior indicators'!D11="Personal","P",IF('Prior indicators'!D11="None","N",0)))))</f>
        <v>P+S</v>
      </c>
      <c r="E25" s="12"/>
      <c r="F25" s="4"/>
    </row>
    <row r="26" spans="2:6" ht="15.75" x14ac:dyDescent="0.25">
      <c r="B26" s="17"/>
      <c r="C26" s="29" t="s">
        <v>129</v>
      </c>
      <c r="D26" s="59" t="str">
        <f>IF('Prior indicators'!D12="Personal + Financial","P+S",IF('Prior indicators'!D12="Personal + Medical","P+S",IF('Prior indicators'!D12="Personal + Financial + Medical","P+S",IF('Prior indicators'!D12="Personal","P",IF('Prior indicators'!D12="None","N",0)))))</f>
        <v>P+S</v>
      </c>
      <c r="E26" s="12"/>
      <c r="F26" s="4"/>
    </row>
    <row r="27" spans="2:6" s="1" customFormat="1" ht="15.75" x14ac:dyDescent="0.25">
      <c r="B27" s="17"/>
      <c r="C27" s="29" t="s">
        <v>38</v>
      </c>
      <c r="D27" s="45" t="str">
        <f>IF('Organization protection level'!D16&lt;4,"Low",IF('Organization protection level'!D16&gt;7, "High", "Medium"))</f>
        <v>Medium</v>
      </c>
      <c r="E27" s="12"/>
      <c r="F27" s="4"/>
    </row>
    <row r="28" spans="2:6" s="1" customFormat="1" ht="15.75" x14ac:dyDescent="0.25">
      <c r="B28" s="17"/>
      <c r="C28" s="29" t="s">
        <v>151</v>
      </c>
      <c r="D28" s="44" t="str">
        <f>IF('Employer-owned protection level'!D12&lt;3,"Low",IF('Employer-owned protection level'!D12&gt;5, "High", "Medium"))</f>
        <v>Medium</v>
      </c>
      <c r="E28" s="12"/>
      <c r="F28" s="4"/>
    </row>
    <row r="29" spans="2:6" s="1" customFormat="1" ht="15.75" x14ac:dyDescent="0.25">
      <c r="B29" s="17"/>
      <c r="C29" s="29" t="s">
        <v>152</v>
      </c>
      <c r="D29" s="44" t="str">
        <f>IF('Employee-owned protection level'!D12&lt;3,"Low",IF('Employee-owned protection level'!D12&gt;5, "High", "Medium"))</f>
        <v>Low</v>
      </c>
      <c r="E29" s="12"/>
      <c r="F29" s="4"/>
    </row>
    <row r="30" spans="2:6" s="1" customFormat="1" ht="15.75" x14ac:dyDescent="0.25">
      <c r="B30" s="17"/>
      <c r="C30" s="29" t="s">
        <v>130</v>
      </c>
      <c r="D30" s="44" t="str">
        <f>IF('Data misuse protection level'!D10&lt;2,"Low",IF('Data misuse protection level'!D10&gt;3, "High", "Medium"))</f>
        <v>High</v>
      </c>
      <c r="E30" s="12"/>
      <c r="F30" s="4"/>
    </row>
    <row r="31" spans="2:6" s="1" customFormat="1" ht="15.75" x14ac:dyDescent="0.25">
      <c r="B31" s="18"/>
      <c r="C31" s="53" t="s">
        <v>131</v>
      </c>
      <c r="D31" s="46" t="str">
        <f>IF('Data loss protection level'!D16&lt;4,"Low",IF('Data loss protection level'!D16&gt;7, "High", "Medium"))</f>
        <v>High</v>
      </c>
      <c r="E31" s="16"/>
      <c r="F31" s="4"/>
    </row>
    <row r="32" spans="2:6" s="1" customFormat="1" x14ac:dyDescent="0.25">
      <c r="E32" s="4"/>
      <c r="F32" s="4"/>
    </row>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sheetData>
  <conditionalFormatting sqref="D13">
    <cfRule type="cellIs" dxfId="28" priority="17" operator="equal">
      <formula>"High"</formula>
    </cfRule>
    <cfRule type="cellIs" dxfId="27" priority="18" operator="equal">
      <formula>"High"</formula>
    </cfRule>
    <cfRule type="cellIs" dxfId="26" priority="19" operator="equal">
      <formula>"Medium"</formula>
    </cfRule>
    <cfRule type="cellIs" dxfId="25" priority="20" operator="equal">
      <formula>"Low"</formula>
    </cfRule>
  </conditionalFormatting>
  <conditionalFormatting sqref="D20 D14:D15 D27:D31">
    <cfRule type="cellIs" dxfId="24" priority="16" operator="equal">
      <formula>"Low"</formula>
    </cfRule>
  </conditionalFormatting>
  <conditionalFormatting sqref="D20 D14:D15 D27:D31">
    <cfRule type="cellIs" dxfId="23" priority="15" operator="equal">
      <formula>"Medium"</formula>
    </cfRule>
  </conditionalFormatting>
  <conditionalFormatting sqref="D20 D14:D15 D27:D31">
    <cfRule type="cellIs" dxfId="22" priority="14" operator="equal">
      <formula>"High"</formula>
    </cfRule>
  </conditionalFormatting>
  <conditionalFormatting sqref="D13:D15 D20 D27:D31">
    <cfRule type="cellIs" dxfId="21" priority="11" operator="equal">
      <formula>"High"</formula>
    </cfRule>
    <cfRule type="cellIs" dxfId="20" priority="12" operator="equal">
      <formula>"Medium"</formula>
    </cfRule>
    <cfRule type="cellIs" dxfId="19" priority="13" operator="equal">
      <formula>"Low"</formula>
    </cfRule>
  </conditionalFormatting>
  <conditionalFormatting sqref="D12">
    <cfRule type="cellIs" dxfId="18" priority="8" operator="equal">
      <formula>"Actively uncommitted"</formula>
    </cfRule>
    <cfRule type="cellIs" dxfId="17" priority="9" operator="equal">
      <formula>"Not committed"</formula>
    </cfRule>
    <cfRule type="cellIs" dxfId="16" priority="10" operator="equal">
      <formula>"Committed"</formula>
    </cfRule>
  </conditionalFormatting>
  <conditionalFormatting sqref="D7:D8">
    <cfRule type="cellIs" dxfId="15" priority="4" operator="equal">
      <formula>FALSE</formula>
    </cfRule>
    <cfRule type="cellIs" dxfId="14" priority="5" operator="equal">
      <formula>TRUE</formula>
    </cfRule>
    <cfRule type="cellIs" dxfId="13" priority="7" operator="equal">
      <formula>0</formula>
    </cfRule>
  </conditionalFormatting>
  <conditionalFormatting sqref="D24">
    <cfRule type="cellIs" dxfId="12" priority="1" operator="equal">
      <formula>"Low"</formula>
    </cfRule>
    <cfRule type="cellIs" dxfId="11" priority="2" operator="equal">
      <formula>"Medium"</formula>
    </cfRule>
    <cfRule type="cellIs" dxfId="10" priority="3" operator="equal">
      <formula>"High"</formula>
    </cfRule>
  </conditionalFormatting>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5"/>
  <sheetViews>
    <sheetView workbookViewId="0">
      <selection activeCell="I3" sqref="I3"/>
    </sheetView>
  </sheetViews>
  <sheetFormatPr defaultRowHeight="15" x14ac:dyDescent="0.25"/>
  <cols>
    <col min="1" max="2" width="1.5703125" style="1" customWidth="1"/>
    <col min="3" max="3" width="51" customWidth="1"/>
    <col min="4" max="4" width="13.28515625" customWidth="1"/>
    <col min="5" max="5" width="41.7109375" customWidth="1"/>
    <col min="6" max="6" width="1.7109375" style="1" customWidth="1"/>
    <col min="7" max="41" width="9.140625" style="1"/>
  </cols>
  <sheetData>
    <row r="1" spans="2:6" s="1" customFormat="1" x14ac:dyDescent="0.25"/>
    <row r="2" spans="2:6" s="1" customFormat="1" ht="18.75" x14ac:dyDescent="0.3">
      <c r="B2" s="20"/>
      <c r="C2" s="21" t="s">
        <v>40</v>
      </c>
      <c r="D2" s="21"/>
      <c r="E2" s="11"/>
      <c r="F2" s="13"/>
    </row>
    <row r="3" spans="2:6" s="1" customFormat="1" ht="96.75" customHeight="1" x14ac:dyDescent="0.25">
      <c r="B3" s="17"/>
      <c r="C3" s="85" t="s">
        <v>154</v>
      </c>
      <c r="D3" s="85"/>
      <c r="E3" s="85"/>
      <c r="F3" s="12"/>
    </row>
    <row r="4" spans="2:6" s="1" customFormat="1" x14ac:dyDescent="0.25">
      <c r="B4" s="17"/>
      <c r="C4" s="4"/>
      <c r="D4" s="4"/>
      <c r="E4" s="4"/>
      <c r="F4" s="12"/>
    </row>
    <row r="5" spans="2:6" ht="18.75" x14ac:dyDescent="0.3">
      <c r="B5" s="20"/>
      <c r="C5" s="19" t="s">
        <v>26</v>
      </c>
      <c r="D5" s="50"/>
      <c r="E5" s="50"/>
      <c r="F5" s="13"/>
    </row>
    <row r="6" spans="2:6" ht="15.75" x14ac:dyDescent="0.25">
      <c r="B6" s="17"/>
      <c r="C6" s="22" t="s">
        <v>80</v>
      </c>
      <c r="D6" s="4">
        <f>Introduction!E26</f>
        <v>100</v>
      </c>
      <c r="E6" s="4" t="s">
        <v>87</v>
      </c>
      <c r="F6" s="12"/>
    </row>
    <row r="7" spans="2:6" ht="15.75" x14ac:dyDescent="0.25">
      <c r="B7" s="17"/>
      <c r="C7" s="23"/>
      <c r="D7" s="15"/>
      <c r="E7" s="15"/>
      <c r="F7" s="16"/>
    </row>
    <row r="8" spans="2:6" ht="18.75" x14ac:dyDescent="0.3">
      <c r="B8" s="17"/>
      <c r="C8" s="24" t="s">
        <v>41</v>
      </c>
      <c r="D8" s="4"/>
      <c r="E8" s="4"/>
      <c r="F8" s="12"/>
    </row>
    <row r="9" spans="2:6" ht="15.75" x14ac:dyDescent="0.25">
      <c r="B9" s="17"/>
      <c r="C9" s="25" t="s">
        <v>81</v>
      </c>
      <c r="D9" s="6">
        <v>2.6120000000000001E-2</v>
      </c>
      <c r="E9" s="4" t="s">
        <v>88</v>
      </c>
      <c r="F9" s="12"/>
    </row>
    <row r="10" spans="2:6" ht="15.75" x14ac:dyDescent="0.25">
      <c r="B10" s="17"/>
      <c r="C10" s="23"/>
      <c r="D10" s="15"/>
      <c r="E10" s="15"/>
      <c r="F10" s="16"/>
    </row>
    <row r="11" spans="2:6" ht="18.75" x14ac:dyDescent="0.3">
      <c r="B11" s="20"/>
      <c r="C11" s="19" t="s">
        <v>82</v>
      </c>
      <c r="D11" s="1"/>
      <c r="E11" s="4"/>
      <c r="F11" s="12"/>
    </row>
    <row r="12" spans="2:6" ht="15.75" x14ac:dyDescent="0.25">
      <c r="B12" s="17"/>
      <c r="C12" s="22"/>
      <c r="D12" s="14"/>
      <c r="E12" s="4"/>
      <c r="F12" s="12"/>
    </row>
    <row r="13" spans="2:6" ht="15.75" x14ac:dyDescent="0.25">
      <c r="B13" s="17"/>
      <c r="C13" s="22" t="s">
        <v>83</v>
      </c>
      <c r="D13" s="65">
        <f>1-(1-D9)^D6</f>
        <v>0.92911657278634374</v>
      </c>
      <c r="E13" s="4"/>
      <c r="F13" s="12"/>
    </row>
    <row r="14" spans="2:6" x14ac:dyDescent="0.25">
      <c r="B14" s="18"/>
      <c r="C14" s="15"/>
      <c r="D14" s="15"/>
      <c r="E14" s="15"/>
      <c r="F14" s="16"/>
    </row>
    <row r="15" spans="2:6" s="1" customFormat="1" x14ac:dyDescent="0.25">
      <c r="E15" s="4"/>
      <c r="F15" s="4"/>
    </row>
    <row r="16" spans="2:6" s="1" customFormat="1" x14ac:dyDescent="0.25"/>
    <row r="17" spans="5:5" s="1" customFormat="1" x14ac:dyDescent="0.25">
      <c r="E17" s="66"/>
    </row>
    <row r="18" spans="5:5" s="1" customFormat="1" x14ac:dyDescent="0.25">
      <c r="E18" s="66"/>
    </row>
    <row r="19" spans="5:5" s="1" customFormat="1" x14ac:dyDescent="0.25"/>
    <row r="20" spans="5:5" s="1" customFormat="1" x14ac:dyDescent="0.25"/>
    <row r="21" spans="5:5" s="1" customFormat="1" x14ac:dyDescent="0.25"/>
    <row r="22" spans="5:5" s="1" customFormat="1" x14ac:dyDescent="0.25"/>
    <row r="23" spans="5:5" s="1" customFormat="1" x14ac:dyDescent="0.25"/>
    <row r="24" spans="5:5" s="1" customFormat="1" x14ac:dyDescent="0.25"/>
    <row r="25" spans="5:5" s="1" customFormat="1" x14ac:dyDescent="0.25"/>
    <row r="26" spans="5:5" s="1" customFormat="1" x14ac:dyDescent="0.25"/>
    <row r="27" spans="5:5" s="1" customFormat="1" x14ac:dyDescent="0.25"/>
    <row r="28" spans="5:5" s="1" customFormat="1" x14ac:dyDescent="0.25"/>
    <row r="29" spans="5:5" s="1" customFormat="1" x14ac:dyDescent="0.25"/>
    <row r="30" spans="5:5" s="1" customFormat="1" x14ac:dyDescent="0.25"/>
    <row r="31" spans="5:5" s="1" customFormat="1" x14ac:dyDescent="0.25"/>
    <row r="32" spans="5:5"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sheetData>
  <mergeCells count="1">
    <mergeCell ref="C3:E3"/>
  </mergeCells>
  <conditionalFormatting sqref="D7">
    <cfRule type="cellIs" dxfId="9" priority="7" operator="equal">
      <formula>"High"</formula>
    </cfRule>
    <cfRule type="cellIs" dxfId="8" priority="8" operator="equal">
      <formula>"High"</formula>
    </cfRule>
    <cfRule type="cellIs" dxfId="7" priority="9" operator="equal">
      <formula>"Medium"</formula>
    </cfRule>
    <cfRule type="cellIs" dxfId="6" priority="10" operator="equal">
      <formula>"Low"</formula>
    </cfRule>
  </conditionalFormatting>
  <conditionalFormatting sqref="D13 D8:D9">
    <cfRule type="cellIs" dxfId="5" priority="6" operator="equal">
      <formula>"Low"</formula>
    </cfRule>
  </conditionalFormatting>
  <conditionalFormatting sqref="D13 D8:D9">
    <cfRule type="cellIs" dxfId="4" priority="5" operator="equal">
      <formula>"Medium"</formula>
    </cfRule>
  </conditionalFormatting>
  <conditionalFormatting sqref="D13 D8:D9">
    <cfRule type="cellIs" dxfId="3" priority="4" operator="equal">
      <formula>"High"</formula>
    </cfRule>
  </conditionalFormatting>
  <conditionalFormatting sqref="D7:D9 D13">
    <cfRule type="cellIs" dxfId="2" priority="1" operator="equal">
      <formula>"High"</formula>
    </cfRule>
    <cfRule type="cellIs" dxfId="1" priority="2" operator="equal">
      <formula>"Medium"</formula>
    </cfRule>
    <cfRule type="cellIs" dxfId="0" priority="3" operator="equal">
      <formula>"Low"</formula>
    </cfRule>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L33"/>
  <sheetViews>
    <sheetView tabSelected="1" workbookViewId="0">
      <selection activeCell="N15" sqref="N15"/>
    </sheetView>
  </sheetViews>
  <sheetFormatPr defaultColWidth="9.140625" defaultRowHeight="15" x14ac:dyDescent="0.25"/>
  <cols>
    <col min="1" max="1" width="9.140625" style="1" customWidth="1"/>
    <col min="2" max="11" width="9.140625" style="1"/>
    <col min="12" max="12" width="7.140625" style="1" customWidth="1"/>
    <col min="13" max="16384" width="9.140625" style="1"/>
  </cols>
  <sheetData>
    <row r="4" spans="2:12" ht="75.75" customHeight="1" x14ac:dyDescent="0.85">
      <c r="B4" s="77" t="s">
        <v>114</v>
      </c>
      <c r="C4" s="78"/>
      <c r="D4" s="78"/>
      <c r="E4" s="78"/>
      <c r="F4" s="78"/>
      <c r="G4" s="78"/>
      <c r="H4" s="78"/>
      <c r="I4" s="78"/>
      <c r="J4" s="78"/>
      <c r="K4" s="78"/>
      <c r="L4" s="78"/>
    </row>
    <row r="5" spans="2:12" ht="18.75" customHeight="1" x14ac:dyDescent="0.25">
      <c r="B5" s="84" t="s">
        <v>158</v>
      </c>
      <c r="C5" s="84"/>
      <c r="D5" s="84"/>
      <c r="E5" s="84"/>
      <c r="F5" s="84"/>
      <c r="G5" s="84"/>
      <c r="H5" s="84"/>
      <c r="I5" s="84"/>
      <c r="J5" s="84"/>
      <c r="K5" s="84"/>
      <c r="L5" s="84"/>
    </row>
    <row r="6" spans="2:12" ht="18.75" customHeight="1" x14ac:dyDescent="0.25">
      <c r="B6" s="84"/>
      <c r="C6" s="84"/>
      <c r="D6" s="84"/>
      <c r="E6" s="84"/>
      <c r="F6" s="84"/>
      <c r="G6" s="84"/>
      <c r="H6" s="84"/>
      <c r="I6" s="84"/>
      <c r="J6" s="84"/>
      <c r="K6" s="84"/>
      <c r="L6" s="84"/>
    </row>
    <row r="7" spans="2:12" ht="18.75" customHeight="1" x14ac:dyDescent="0.25">
      <c r="B7" s="84"/>
      <c r="C7" s="84"/>
      <c r="D7" s="84"/>
      <c r="E7" s="84"/>
      <c r="F7" s="84"/>
      <c r="G7" s="84"/>
      <c r="H7" s="84"/>
      <c r="I7" s="84"/>
      <c r="J7" s="84"/>
      <c r="K7" s="84"/>
      <c r="L7" s="84"/>
    </row>
    <row r="8" spans="2:12" ht="18.75" customHeight="1" x14ac:dyDescent="0.25">
      <c r="B8" s="84"/>
      <c r="C8" s="84"/>
      <c r="D8" s="84"/>
      <c r="E8" s="84"/>
      <c r="F8" s="84"/>
      <c r="G8" s="84"/>
      <c r="H8" s="84"/>
      <c r="I8" s="84"/>
      <c r="J8" s="84"/>
      <c r="K8" s="84"/>
      <c r="L8" s="84"/>
    </row>
    <row r="9" spans="2:12" ht="18.75" customHeight="1" x14ac:dyDescent="0.25">
      <c r="B9" s="84"/>
      <c r="C9" s="84"/>
      <c r="D9" s="84"/>
      <c r="E9" s="84"/>
      <c r="F9" s="84"/>
      <c r="G9" s="84"/>
      <c r="H9" s="84"/>
      <c r="I9" s="84"/>
      <c r="J9" s="84"/>
      <c r="K9" s="84"/>
      <c r="L9" s="84"/>
    </row>
    <row r="10" spans="2:12" ht="18.75" customHeight="1" x14ac:dyDescent="0.25">
      <c r="B10" s="84"/>
      <c r="C10" s="84"/>
      <c r="D10" s="84"/>
      <c r="E10" s="84"/>
      <c r="F10" s="84"/>
      <c r="G10" s="84"/>
      <c r="H10" s="84"/>
      <c r="I10" s="84"/>
      <c r="J10" s="84"/>
      <c r="K10" s="84"/>
      <c r="L10" s="84"/>
    </row>
    <row r="11" spans="2:12" ht="18.75" customHeight="1" x14ac:dyDescent="0.25">
      <c r="B11" s="84"/>
      <c r="C11" s="84"/>
      <c r="D11" s="84"/>
      <c r="E11" s="84"/>
      <c r="F11" s="84"/>
      <c r="G11" s="84"/>
      <c r="H11" s="84"/>
      <c r="I11" s="84"/>
      <c r="J11" s="84"/>
      <c r="K11" s="84"/>
      <c r="L11" s="84"/>
    </row>
    <row r="12" spans="2:12" ht="18.75" customHeight="1" x14ac:dyDescent="0.25">
      <c r="B12" s="84"/>
      <c r="C12" s="84"/>
      <c r="D12" s="84"/>
      <c r="E12" s="84"/>
      <c r="F12" s="84"/>
      <c r="G12" s="84"/>
      <c r="H12" s="84"/>
      <c r="I12" s="84"/>
      <c r="J12" s="84"/>
      <c r="K12" s="84"/>
      <c r="L12" s="84"/>
    </row>
    <row r="13" spans="2:12" ht="18.75" customHeight="1" x14ac:dyDescent="0.25">
      <c r="B13" s="84"/>
      <c r="C13" s="84"/>
      <c r="D13" s="84"/>
      <c r="E13" s="84"/>
      <c r="F13" s="84"/>
      <c r="G13" s="84"/>
      <c r="H13" s="84"/>
      <c r="I13" s="84"/>
      <c r="J13" s="84"/>
      <c r="K13" s="84"/>
      <c r="L13" s="84"/>
    </row>
    <row r="14" spans="2:12" ht="18.75" customHeight="1" x14ac:dyDescent="0.25">
      <c r="B14" s="84"/>
      <c r="C14" s="84"/>
      <c r="D14" s="84"/>
      <c r="E14" s="84"/>
      <c r="F14" s="84"/>
      <c r="G14" s="84"/>
      <c r="H14" s="84"/>
      <c r="I14" s="84"/>
      <c r="J14" s="84"/>
      <c r="K14" s="84"/>
      <c r="L14" s="84"/>
    </row>
    <row r="15" spans="2:12" ht="18.75" customHeight="1" x14ac:dyDescent="0.25">
      <c r="B15" s="84"/>
      <c r="C15" s="84"/>
      <c r="D15" s="84"/>
      <c r="E15" s="84"/>
      <c r="F15" s="84"/>
      <c r="G15" s="84"/>
      <c r="H15" s="84"/>
      <c r="I15" s="84"/>
      <c r="J15" s="84"/>
      <c r="K15" s="84"/>
      <c r="L15" s="84"/>
    </row>
    <row r="16" spans="2:12" ht="18.75" customHeight="1" x14ac:dyDescent="0.25">
      <c r="B16" s="84"/>
      <c r="C16" s="84"/>
      <c r="D16" s="84"/>
      <c r="E16" s="84"/>
      <c r="F16" s="84"/>
      <c r="G16" s="84"/>
      <c r="H16" s="84"/>
      <c r="I16" s="84"/>
      <c r="J16" s="84"/>
      <c r="K16" s="84"/>
      <c r="L16" s="84"/>
    </row>
    <row r="17" spans="2:12" ht="18.75" customHeight="1" x14ac:dyDescent="0.25">
      <c r="B17" s="84"/>
      <c r="C17" s="84"/>
      <c r="D17" s="84"/>
      <c r="E17" s="84"/>
      <c r="F17" s="84"/>
      <c r="G17" s="84"/>
      <c r="H17" s="84"/>
      <c r="I17" s="84"/>
      <c r="J17" s="84"/>
      <c r="K17" s="84"/>
      <c r="L17" s="84"/>
    </row>
    <row r="18" spans="2:12" ht="18.75" customHeight="1" x14ac:dyDescent="0.25">
      <c r="B18" s="84"/>
      <c r="C18" s="84"/>
      <c r="D18" s="84"/>
      <c r="E18" s="84"/>
      <c r="F18" s="84"/>
      <c r="G18" s="84"/>
      <c r="H18" s="84"/>
      <c r="I18" s="84"/>
      <c r="J18" s="84"/>
      <c r="K18" s="84"/>
      <c r="L18" s="84"/>
    </row>
    <row r="19" spans="2:12" ht="18.75" customHeight="1" x14ac:dyDescent="0.25">
      <c r="B19" s="84"/>
      <c r="C19" s="84"/>
      <c r="D19" s="84"/>
      <c r="E19" s="84"/>
      <c r="F19" s="84"/>
      <c r="G19" s="84"/>
      <c r="H19" s="84"/>
      <c r="I19" s="84"/>
      <c r="J19" s="84"/>
      <c r="K19" s="84"/>
      <c r="L19" s="84"/>
    </row>
    <row r="20" spans="2:12" ht="18.75" customHeight="1" x14ac:dyDescent="0.25">
      <c r="B20" s="84"/>
      <c r="C20" s="84"/>
      <c r="D20" s="84"/>
      <c r="E20" s="84"/>
      <c r="F20" s="84"/>
      <c r="G20" s="84"/>
      <c r="H20" s="84"/>
      <c r="I20" s="84"/>
      <c r="J20" s="84"/>
      <c r="K20" s="84"/>
      <c r="L20" s="84"/>
    </row>
    <row r="21" spans="2:12" ht="15.75" thickBot="1" x14ac:dyDescent="0.3"/>
    <row r="22" spans="2:12" ht="19.5" thickTop="1" x14ac:dyDescent="0.3">
      <c r="B22" s="79" t="s">
        <v>24</v>
      </c>
      <c r="C22" s="80"/>
      <c r="D22" s="80"/>
      <c r="E22" s="81" t="s">
        <v>132</v>
      </c>
      <c r="F22" s="82"/>
      <c r="G22" s="82"/>
      <c r="H22" s="82"/>
      <c r="I22" s="82"/>
      <c r="J22" s="82"/>
      <c r="K22" s="82"/>
      <c r="L22" s="83"/>
    </row>
    <row r="23" spans="2:12" ht="18.75" x14ac:dyDescent="0.3">
      <c r="B23" s="69" t="s">
        <v>23</v>
      </c>
      <c r="C23" s="70"/>
      <c r="D23" s="70"/>
      <c r="E23" s="67" t="s">
        <v>133</v>
      </c>
      <c r="F23" s="67"/>
      <c r="G23" s="67"/>
      <c r="H23" s="67"/>
      <c r="I23" s="67"/>
      <c r="J23" s="67"/>
      <c r="K23" s="67"/>
      <c r="L23" s="68"/>
    </row>
    <row r="24" spans="2:12" ht="18.75" x14ac:dyDescent="0.3">
      <c r="B24" s="69" t="s">
        <v>22</v>
      </c>
      <c r="C24" s="70"/>
      <c r="D24" s="70"/>
      <c r="E24" s="67" t="s">
        <v>134</v>
      </c>
      <c r="F24" s="67"/>
      <c r="G24" s="67"/>
      <c r="H24" s="67"/>
      <c r="I24" s="67"/>
      <c r="J24" s="67"/>
      <c r="K24" s="67"/>
      <c r="L24" s="68"/>
    </row>
    <row r="25" spans="2:12" ht="18.75" x14ac:dyDescent="0.3">
      <c r="B25" s="69" t="s">
        <v>25</v>
      </c>
      <c r="C25" s="70"/>
      <c r="D25" s="70"/>
      <c r="E25" s="67" t="s">
        <v>135</v>
      </c>
      <c r="F25" s="67"/>
      <c r="G25" s="67"/>
      <c r="H25" s="67"/>
      <c r="I25" s="67"/>
      <c r="J25" s="67"/>
      <c r="K25" s="67"/>
      <c r="L25" s="68"/>
    </row>
    <row r="26" spans="2:12" ht="18.75" x14ac:dyDescent="0.3">
      <c r="B26" s="69" t="s">
        <v>26</v>
      </c>
      <c r="C26" s="70"/>
      <c r="D26" s="70"/>
      <c r="E26" s="67">
        <v>100</v>
      </c>
      <c r="F26" s="67"/>
      <c r="G26" s="67"/>
      <c r="H26" s="67"/>
      <c r="I26" s="67"/>
      <c r="J26" s="67"/>
      <c r="K26" s="67"/>
      <c r="L26" s="68"/>
    </row>
    <row r="27" spans="2:12" ht="19.5" thickBot="1" x14ac:dyDescent="0.35">
      <c r="B27" s="72" t="s">
        <v>21</v>
      </c>
      <c r="C27" s="73"/>
      <c r="D27" s="73"/>
      <c r="E27" s="74">
        <v>42667</v>
      </c>
      <c r="F27" s="75"/>
      <c r="G27" s="75"/>
      <c r="H27" s="75"/>
      <c r="I27" s="75"/>
      <c r="J27" s="75"/>
      <c r="K27" s="75"/>
      <c r="L27" s="76"/>
    </row>
    <row r="28" spans="2:12" ht="15.75" thickTop="1" x14ac:dyDescent="0.25">
      <c r="B28" s="2"/>
    </row>
    <row r="30" spans="2:12" x14ac:dyDescent="0.25">
      <c r="B30" s="71"/>
      <c r="C30" s="71"/>
      <c r="D30" s="71"/>
      <c r="E30" s="71"/>
      <c r="F30" s="71"/>
      <c r="G30" s="71"/>
      <c r="H30" s="71"/>
      <c r="I30" s="71"/>
      <c r="J30" s="71"/>
      <c r="K30" s="71"/>
      <c r="L30" s="71"/>
    </row>
    <row r="31" spans="2:12" x14ac:dyDescent="0.25">
      <c r="B31" s="71"/>
      <c r="C31" s="71"/>
      <c r="D31" s="71"/>
      <c r="E31" s="71"/>
      <c r="F31" s="71"/>
      <c r="G31" s="71"/>
      <c r="H31" s="71"/>
      <c r="I31" s="71"/>
      <c r="J31" s="71"/>
      <c r="K31" s="71"/>
      <c r="L31" s="71"/>
    </row>
    <row r="32" spans="2:12" x14ac:dyDescent="0.25">
      <c r="B32" s="71"/>
      <c r="C32" s="71"/>
      <c r="D32" s="71"/>
      <c r="E32" s="71"/>
      <c r="F32" s="71"/>
      <c r="G32" s="71"/>
      <c r="H32" s="71"/>
      <c r="I32" s="71"/>
      <c r="J32" s="71"/>
      <c r="K32" s="71"/>
      <c r="L32" s="71"/>
    </row>
    <row r="33" spans="2:12" x14ac:dyDescent="0.25">
      <c r="B33" s="71"/>
      <c r="C33" s="71"/>
      <c r="D33" s="71"/>
      <c r="E33" s="71"/>
      <c r="F33" s="71"/>
      <c r="G33" s="71"/>
      <c r="H33" s="71"/>
      <c r="I33" s="71"/>
      <c r="J33" s="71"/>
      <c r="K33" s="71"/>
      <c r="L33" s="71"/>
    </row>
  </sheetData>
  <mergeCells count="18">
    <mergeCell ref="B4:L4"/>
    <mergeCell ref="B22:D22"/>
    <mergeCell ref="E22:L22"/>
    <mergeCell ref="B23:D23"/>
    <mergeCell ref="E23:L23"/>
    <mergeCell ref="B5:L20"/>
    <mergeCell ref="E25:L25"/>
    <mergeCell ref="B24:D24"/>
    <mergeCell ref="B32:L32"/>
    <mergeCell ref="B33:L33"/>
    <mergeCell ref="B27:D27"/>
    <mergeCell ref="E27:L27"/>
    <mergeCell ref="E24:L24"/>
    <mergeCell ref="B31:L31"/>
    <mergeCell ref="B30:L30"/>
    <mergeCell ref="B26:D26"/>
    <mergeCell ref="E26:L26"/>
    <mergeCell ref="B25:D25"/>
  </mergeCells>
  <dataValidations count="1">
    <dataValidation type="date" operator="greaterThanOrEqual" allowBlank="1" showInputMessage="1" showErrorMessage="1" errorTitle="Datum niet correct" error="De ingevoerde datum dient een geldige datum vanaf 1 januari 2002 te zijn." sqref="E27:L27">
      <formula1>37257</formula1>
    </dataValidation>
  </dataValidation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E12" sqref="E12"/>
    </sheetView>
  </sheetViews>
  <sheetFormatPr defaultRowHeight="15" x14ac:dyDescent="0.25"/>
  <cols>
    <col min="1" max="2" width="1.5703125" style="1" customWidth="1"/>
    <col min="3" max="3" width="78.28515625" customWidth="1"/>
    <col min="4" max="4" width="29.42578125" customWidth="1"/>
    <col min="5" max="5" width="9.140625" style="1"/>
    <col min="7" max="7" width="136.85546875" customWidth="1"/>
  </cols>
  <sheetData>
    <row r="1" spans="2:8" s="1" customFormat="1" x14ac:dyDescent="0.25"/>
    <row r="2" spans="2:8" ht="18.75" x14ac:dyDescent="0.3">
      <c r="B2" s="20"/>
      <c r="C2" s="21" t="s">
        <v>89</v>
      </c>
      <c r="D2" s="13"/>
      <c r="F2" s="1"/>
      <c r="G2" s="1"/>
      <c r="H2" s="1"/>
    </row>
    <row r="3" spans="2:8" x14ac:dyDescent="0.25">
      <c r="B3" s="17"/>
      <c r="C3" s="62" t="s">
        <v>116</v>
      </c>
      <c r="D3" s="12"/>
      <c r="F3" s="1"/>
      <c r="G3" s="1"/>
      <c r="H3" s="1"/>
    </row>
    <row r="4" spans="2:8" x14ac:dyDescent="0.25">
      <c r="B4" s="17"/>
      <c r="C4" s="40"/>
      <c r="D4" s="12"/>
      <c r="F4" s="1"/>
      <c r="G4" s="1"/>
      <c r="H4" s="1"/>
    </row>
    <row r="5" spans="2:8" ht="15.75" x14ac:dyDescent="0.25">
      <c r="B5" s="17"/>
      <c r="C5" s="27" t="s">
        <v>112</v>
      </c>
      <c r="D5" s="63" t="s">
        <v>104</v>
      </c>
      <c r="F5" s="1"/>
      <c r="G5" s="1"/>
      <c r="H5" s="1"/>
    </row>
    <row r="6" spans="2:8" ht="15.75" x14ac:dyDescent="0.25">
      <c r="B6" s="17"/>
      <c r="C6" s="39" t="s">
        <v>97</v>
      </c>
      <c r="D6" s="63">
        <v>50</v>
      </c>
      <c r="F6" s="1"/>
      <c r="G6" s="1"/>
      <c r="H6" s="1"/>
    </row>
    <row r="7" spans="2:8" ht="15.75" x14ac:dyDescent="0.25">
      <c r="B7" s="17"/>
      <c r="C7" s="26" t="s">
        <v>98</v>
      </c>
      <c r="D7" s="63">
        <v>50</v>
      </c>
      <c r="F7" s="1"/>
      <c r="G7" s="1"/>
      <c r="H7" s="1"/>
    </row>
    <row r="8" spans="2:8" ht="15.75" x14ac:dyDescent="0.25">
      <c r="B8" s="17"/>
      <c r="C8" s="27" t="s">
        <v>113</v>
      </c>
      <c r="D8" s="63" t="s">
        <v>101</v>
      </c>
      <c r="F8" s="1"/>
      <c r="G8" s="1"/>
      <c r="H8" s="1"/>
    </row>
    <row r="9" spans="2:8" ht="15.75" x14ac:dyDescent="0.25">
      <c r="B9" s="17"/>
      <c r="C9" s="55" t="s">
        <v>115</v>
      </c>
      <c r="D9" s="63" t="b">
        <v>0</v>
      </c>
      <c r="F9" s="1"/>
      <c r="G9" s="1"/>
      <c r="H9" s="1"/>
    </row>
    <row r="10" spans="2:8" ht="15.75" x14ac:dyDescent="0.25">
      <c r="B10" s="17"/>
      <c r="C10" s="27" t="s">
        <v>117</v>
      </c>
      <c r="D10" s="63" t="b">
        <v>0</v>
      </c>
      <c r="F10" s="1"/>
      <c r="G10" s="1"/>
      <c r="H10" s="1"/>
    </row>
    <row r="11" spans="2:8" ht="15.75" x14ac:dyDescent="0.25">
      <c r="B11" s="17"/>
      <c r="C11" s="27" t="s">
        <v>96</v>
      </c>
      <c r="D11" s="63" t="s">
        <v>110</v>
      </c>
      <c r="F11" s="1"/>
      <c r="G11" s="1"/>
      <c r="H11" s="1"/>
    </row>
    <row r="12" spans="2:8" ht="15.75" x14ac:dyDescent="0.25">
      <c r="B12" s="17"/>
      <c r="C12" s="27" t="s">
        <v>95</v>
      </c>
      <c r="D12" s="64" t="s">
        <v>110</v>
      </c>
      <c r="E12" s="1" t="s">
        <v>136</v>
      </c>
      <c r="F12" s="1"/>
      <c r="G12" s="1"/>
      <c r="H12" s="1"/>
    </row>
    <row r="13" spans="2:8" ht="15.75" x14ac:dyDescent="0.25">
      <c r="B13" s="18"/>
      <c r="C13" s="56" t="s">
        <v>123</v>
      </c>
      <c r="D13" s="63" t="s">
        <v>124</v>
      </c>
      <c r="F13" s="1"/>
      <c r="G13" s="1"/>
      <c r="H13" s="1"/>
    </row>
    <row r="14" spans="2:8" x14ac:dyDescent="0.25">
      <c r="C14" s="5"/>
      <c r="D14" s="4"/>
      <c r="F14" s="1"/>
      <c r="G14" s="1"/>
      <c r="H14" s="1"/>
    </row>
    <row r="15" spans="2:8" x14ac:dyDescent="0.25">
      <c r="C15" s="3"/>
      <c r="D15" s="1"/>
      <c r="F15" s="1"/>
      <c r="G15" s="1"/>
      <c r="H15" s="1"/>
    </row>
    <row r="16" spans="2:8" x14ac:dyDescent="0.25">
      <c r="C16" s="3"/>
      <c r="D16" s="1"/>
      <c r="F16" s="1"/>
      <c r="G16" s="1"/>
      <c r="H16" s="1"/>
    </row>
    <row r="17" spans="3:8" ht="297.75" customHeight="1" x14ac:dyDescent="0.25">
      <c r="C17" s="1"/>
      <c r="D17" s="1"/>
      <c r="F17" s="1"/>
      <c r="G17" s="1"/>
      <c r="H17" s="1"/>
    </row>
    <row r="18" spans="3:8" x14ac:dyDescent="0.25">
      <c r="C18" s="1"/>
      <c r="D18" s="1"/>
      <c r="F18" s="1"/>
      <c r="G18" s="1"/>
      <c r="H18" s="1"/>
    </row>
    <row r="19" spans="3:8" x14ac:dyDescent="0.25">
      <c r="C19" s="1"/>
      <c r="D19" s="1"/>
      <c r="F19" s="1"/>
      <c r="G19" s="1"/>
      <c r="H19" s="1"/>
    </row>
    <row r="20" spans="3:8" x14ac:dyDescent="0.25">
      <c r="C20" s="1"/>
      <c r="D20" s="1"/>
      <c r="F20" s="1"/>
      <c r="G20" s="1"/>
      <c r="H20" s="1"/>
    </row>
    <row r="21" spans="3:8" x14ac:dyDescent="0.25">
      <c r="C21" s="1"/>
      <c r="D21" s="1"/>
      <c r="F21" s="1"/>
      <c r="G21" s="1"/>
    </row>
    <row r="22" spans="3:8" x14ac:dyDescent="0.25">
      <c r="H22" s="1"/>
    </row>
  </sheetData>
  <dataValidations count="5">
    <dataValidation type="list" allowBlank="1" showInputMessage="1" showErrorMessage="1" sqref="D5">
      <formula1>EmployeeType</formula1>
    </dataValidation>
    <dataValidation type="list" allowBlank="1" showInputMessage="1" showErrorMessage="1" sqref="D8">
      <formula1>Commitment</formula1>
    </dataValidation>
    <dataValidation type="list" allowBlank="1" showInputMessage="1" showErrorMessage="1" sqref="D11:D12">
      <formula1>Data</formula1>
    </dataValidation>
    <dataValidation type="list" allowBlank="1" showInputMessage="1" showErrorMessage="1" sqref="D9:D10">
      <formula1>truefalse</formula1>
    </dataValidation>
    <dataValidation type="list" allowBlank="1" showInputMessage="1" showErrorMessage="1" sqref="D13">
      <formula1>level</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2" workbookViewId="0">
      <selection activeCell="E26" sqref="E26"/>
    </sheetView>
  </sheetViews>
  <sheetFormatPr defaultRowHeight="15" x14ac:dyDescent="0.25"/>
  <cols>
    <col min="1" max="2" width="1.5703125" style="1" customWidth="1"/>
    <col min="3" max="3" width="98.5703125" customWidth="1"/>
    <col min="5" max="5" width="9.140625" style="1"/>
    <col min="7" max="7" width="136.85546875" customWidth="1"/>
  </cols>
  <sheetData>
    <row r="1" spans="2:7" s="1" customFormat="1" x14ac:dyDescent="0.25"/>
    <row r="2" spans="2:7" ht="18.75" x14ac:dyDescent="0.3">
      <c r="B2" s="20"/>
      <c r="C2" s="21" t="s">
        <v>30</v>
      </c>
      <c r="D2" s="13"/>
      <c r="F2" s="1"/>
      <c r="G2" s="1"/>
    </row>
    <row r="3" spans="2:7" x14ac:dyDescent="0.25">
      <c r="B3" s="17"/>
      <c r="C3" s="4"/>
      <c r="D3" s="12"/>
      <c r="F3" s="1"/>
      <c r="G3" s="1"/>
    </row>
    <row r="4" spans="2:7" x14ac:dyDescent="0.25">
      <c r="B4" s="17"/>
      <c r="C4" s="40"/>
      <c r="D4" s="12"/>
      <c r="F4" s="1"/>
      <c r="G4" s="1"/>
    </row>
    <row r="5" spans="2:7" ht="15.75" x14ac:dyDescent="0.25">
      <c r="B5" s="17"/>
      <c r="C5" s="39" t="s">
        <v>8</v>
      </c>
      <c r="D5" s="38">
        <v>1</v>
      </c>
      <c r="F5" s="1"/>
      <c r="G5" s="1"/>
    </row>
    <row r="6" spans="2:7" ht="15.75" x14ac:dyDescent="0.25">
      <c r="B6" s="17"/>
      <c r="C6" s="26" t="s">
        <v>9</v>
      </c>
      <c r="D6" s="38">
        <v>1</v>
      </c>
      <c r="F6" s="1"/>
      <c r="G6" s="1"/>
    </row>
    <row r="7" spans="2:7" ht="15.75" x14ac:dyDescent="0.25">
      <c r="B7" s="17"/>
      <c r="C7" s="27" t="s">
        <v>4</v>
      </c>
      <c r="D7" s="38">
        <v>1</v>
      </c>
      <c r="F7" s="1"/>
      <c r="G7" s="1"/>
    </row>
    <row r="8" spans="2:7" ht="15.75" x14ac:dyDescent="0.25">
      <c r="B8" s="17"/>
      <c r="C8" s="27" t="s">
        <v>73</v>
      </c>
      <c r="D8" s="38">
        <v>1</v>
      </c>
      <c r="F8" s="1"/>
      <c r="G8" s="1"/>
    </row>
    <row r="9" spans="2:7" ht="15.75" x14ac:dyDescent="0.25">
      <c r="B9" s="17"/>
      <c r="C9" s="27" t="s">
        <v>5</v>
      </c>
      <c r="D9" s="38">
        <v>1</v>
      </c>
      <c r="E9" s="1" t="s">
        <v>140</v>
      </c>
      <c r="F9" s="1"/>
      <c r="G9" s="1"/>
    </row>
    <row r="10" spans="2:7" ht="15.75" x14ac:dyDescent="0.25">
      <c r="B10" s="17"/>
      <c r="C10" s="27" t="s">
        <v>6</v>
      </c>
      <c r="D10" s="38">
        <v>1</v>
      </c>
      <c r="F10" s="1"/>
      <c r="G10" s="1"/>
    </row>
    <row r="11" spans="2:7" ht="15.75" x14ac:dyDescent="0.25">
      <c r="B11" s="17"/>
      <c r="C11" s="27" t="s">
        <v>13</v>
      </c>
      <c r="D11" s="38">
        <v>1</v>
      </c>
      <c r="E11" s="1" t="s">
        <v>139</v>
      </c>
      <c r="F11" s="1"/>
      <c r="G11" s="1"/>
    </row>
    <row r="12" spans="2:7" ht="15.75" x14ac:dyDescent="0.25">
      <c r="B12" s="17"/>
      <c r="C12" s="27" t="s">
        <v>120</v>
      </c>
      <c r="D12" s="38">
        <v>1</v>
      </c>
      <c r="F12" s="1"/>
      <c r="G12" s="1"/>
    </row>
    <row r="13" spans="2:7" ht="15.75" x14ac:dyDescent="0.25">
      <c r="B13" s="17"/>
      <c r="C13" s="27" t="s">
        <v>121</v>
      </c>
      <c r="D13" s="38">
        <v>1</v>
      </c>
      <c r="E13" s="1" t="s">
        <v>157</v>
      </c>
      <c r="F13" s="1"/>
      <c r="G13" s="1"/>
    </row>
    <row r="14" spans="2:7" ht="15.75" x14ac:dyDescent="0.25">
      <c r="B14" s="17"/>
      <c r="C14" s="27" t="s">
        <v>12</v>
      </c>
      <c r="D14" s="38">
        <v>1</v>
      </c>
      <c r="F14" s="1"/>
      <c r="G14" s="1"/>
    </row>
    <row r="15" spans="2:7" ht="15.75" x14ac:dyDescent="0.25">
      <c r="B15" s="17"/>
      <c r="C15" s="27" t="s">
        <v>7</v>
      </c>
      <c r="D15" s="38">
        <v>0</v>
      </c>
      <c r="E15" s="1" t="s">
        <v>138</v>
      </c>
      <c r="F15" s="1"/>
      <c r="G15" s="1"/>
    </row>
    <row r="16" spans="2:7" ht="15.75" x14ac:dyDescent="0.25">
      <c r="B16" s="17"/>
      <c r="C16" s="27" t="s">
        <v>75</v>
      </c>
      <c r="D16" s="38">
        <v>0</v>
      </c>
      <c r="E16" s="1" t="s">
        <v>138</v>
      </c>
      <c r="F16" s="1"/>
      <c r="G16" s="1"/>
    </row>
    <row r="17" spans="2:7" ht="15.75" x14ac:dyDescent="0.25">
      <c r="B17" s="17"/>
      <c r="C17" s="27" t="s">
        <v>74</v>
      </c>
      <c r="D17" s="38">
        <v>0</v>
      </c>
      <c r="F17" s="1"/>
      <c r="G17" s="1"/>
    </row>
    <row r="18" spans="2:7" ht="15.75" x14ac:dyDescent="0.25">
      <c r="B18" s="17"/>
      <c r="C18" s="27" t="s">
        <v>11</v>
      </c>
      <c r="D18" s="38">
        <v>0</v>
      </c>
      <c r="F18" s="1"/>
      <c r="G18" s="1"/>
    </row>
    <row r="19" spans="2:7" ht="15.75" x14ac:dyDescent="0.25">
      <c r="B19" s="17"/>
      <c r="C19" s="27" t="s">
        <v>3</v>
      </c>
      <c r="D19" s="38">
        <v>1</v>
      </c>
      <c r="F19" s="1"/>
      <c r="G19" s="1"/>
    </row>
    <row r="20" spans="2:7" ht="15.75" x14ac:dyDescent="0.25">
      <c r="B20" s="17"/>
      <c r="C20" s="27" t="s">
        <v>0</v>
      </c>
      <c r="D20" s="38">
        <v>0</v>
      </c>
      <c r="F20" s="1"/>
      <c r="G20" s="1"/>
    </row>
    <row r="21" spans="2:7" ht="15.75" x14ac:dyDescent="0.25">
      <c r="B21" s="17"/>
      <c r="C21" s="27" t="s">
        <v>10</v>
      </c>
      <c r="D21" s="38">
        <v>1</v>
      </c>
      <c r="F21" s="1"/>
      <c r="G21" s="1"/>
    </row>
    <row r="22" spans="2:7" ht="15.75" x14ac:dyDescent="0.25">
      <c r="B22" s="17"/>
      <c r="C22" s="27" t="s">
        <v>127</v>
      </c>
      <c r="D22" s="38">
        <v>1</v>
      </c>
      <c r="E22" s="1" t="s">
        <v>137</v>
      </c>
      <c r="F22" s="1"/>
      <c r="G22" s="1"/>
    </row>
    <row r="23" spans="2:7" ht="15.75" x14ac:dyDescent="0.25">
      <c r="B23" s="18"/>
      <c r="C23" s="28" t="s">
        <v>1</v>
      </c>
      <c r="D23" s="37">
        <f>SUM(D5:D22)</f>
        <v>13</v>
      </c>
      <c r="F23" s="1"/>
      <c r="G23" s="1"/>
    </row>
    <row r="24" spans="2:7" x14ac:dyDescent="0.25">
      <c r="C24" s="5"/>
      <c r="D24" s="4"/>
      <c r="F24" s="1"/>
      <c r="G24" s="1"/>
    </row>
    <row r="25" spans="2:7" x14ac:dyDescent="0.25">
      <c r="C25" s="3"/>
      <c r="D25" s="1"/>
      <c r="F25" s="1"/>
      <c r="G25" s="1"/>
    </row>
    <row r="26" spans="2:7" ht="297.75" customHeight="1" x14ac:dyDescent="0.25">
      <c r="C26" s="1"/>
      <c r="D26" s="1"/>
      <c r="F26" s="1"/>
      <c r="G26" s="1"/>
    </row>
  </sheetData>
  <dataValidations count="1">
    <dataValidation type="whole" allowBlank="1" showInputMessage="1" showErrorMessage="1" errorTitle="Incorrect number" error="The number should be a 0 if the measure is not taken or 1 if the measure is taken." sqref="D5:D22">
      <formula1>0</formula1>
      <formula2>1</formula2>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C5" sqref="C5:C8"/>
    </sheetView>
  </sheetViews>
  <sheetFormatPr defaultRowHeight="15" x14ac:dyDescent="0.25"/>
  <cols>
    <col min="1" max="2" width="1.5703125" style="1" customWidth="1"/>
    <col min="3" max="3" width="98.5703125" customWidth="1"/>
    <col min="5" max="5" width="204.5703125" customWidth="1"/>
  </cols>
  <sheetData>
    <row r="1" spans="2:5" s="1" customFormat="1" x14ac:dyDescent="0.25"/>
    <row r="2" spans="2:5" ht="18.75" x14ac:dyDescent="0.3">
      <c r="B2" s="20"/>
      <c r="C2" s="21" t="s">
        <v>31</v>
      </c>
      <c r="D2" s="13"/>
      <c r="E2" s="1"/>
    </row>
    <row r="3" spans="2:5" x14ac:dyDescent="0.25">
      <c r="B3" s="17"/>
      <c r="C3" s="4"/>
      <c r="D3" s="12"/>
      <c r="E3" s="1"/>
    </row>
    <row r="4" spans="2:5" ht="15.75" x14ac:dyDescent="0.25">
      <c r="B4" s="17"/>
      <c r="C4" s="29"/>
      <c r="D4" s="12"/>
      <c r="E4" s="1"/>
    </row>
    <row r="5" spans="2:5" ht="15.75" x14ac:dyDescent="0.25">
      <c r="B5" s="17"/>
      <c r="C5" s="26" t="s">
        <v>27</v>
      </c>
      <c r="D5" s="38">
        <v>1</v>
      </c>
      <c r="E5" s="1"/>
    </row>
    <row r="6" spans="2:5" ht="15.75" x14ac:dyDescent="0.25">
      <c r="B6" s="17"/>
      <c r="C6" s="26" t="s">
        <v>28</v>
      </c>
      <c r="D6" s="38">
        <v>0</v>
      </c>
      <c r="E6" s="1"/>
    </row>
    <row r="7" spans="2:5" ht="15.75" x14ac:dyDescent="0.25">
      <c r="B7" s="17"/>
      <c r="C7" s="27" t="s">
        <v>29</v>
      </c>
      <c r="D7" s="38">
        <v>1</v>
      </c>
      <c r="E7" s="1"/>
    </row>
    <row r="8" spans="2:5" ht="15.75" x14ac:dyDescent="0.25">
      <c r="B8" s="17"/>
      <c r="C8" s="27" t="s">
        <v>119</v>
      </c>
      <c r="D8" s="38">
        <v>1</v>
      </c>
      <c r="E8" s="1"/>
    </row>
    <row r="9" spans="2:5" ht="15.75" x14ac:dyDescent="0.25">
      <c r="B9" s="18"/>
      <c r="C9" s="28" t="s">
        <v>1</v>
      </c>
      <c r="D9" s="41">
        <f>SUM(D5:D8)</f>
        <v>3</v>
      </c>
      <c r="E9" s="1"/>
    </row>
    <row r="10" spans="2:5" x14ac:dyDescent="0.25">
      <c r="C10" s="1"/>
      <c r="D10" s="1"/>
      <c r="E10" s="1"/>
    </row>
    <row r="11" spans="2:5" x14ac:dyDescent="0.25">
      <c r="C11" s="1"/>
      <c r="D11" s="1"/>
      <c r="E11" s="1"/>
    </row>
    <row r="12" spans="2:5" x14ac:dyDescent="0.25">
      <c r="C12" s="1"/>
      <c r="D12" s="1"/>
      <c r="E12" s="1"/>
    </row>
    <row r="13" spans="2:5" x14ac:dyDescent="0.25">
      <c r="C13" s="1"/>
      <c r="D13" s="1"/>
      <c r="E13" s="1"/>
    </row>
    <row r="14" spans="2:5" x14ac:dyDescent="0.25">
      <c r="C14" s="1"/>
      <c r="D14" s="1"/>
      <c r="E14" s="1"/>
    </row>
    <row r="15" spans="2:5" x14ac:dyDescent="0.25">
      <c r="C15" s="1"/>
      <c r="D15" s="1"/>
      <c r="E15" s="1"/>
    </row>
    <row r="16" spans="2:5" x14ac:dyDescent="0.25">
      <c r="C16" s="1"/>
      <c r="D16" s="1"/>
      <c r="E16" s="1"/>
    </row>
    <row r="17" spans="3:5" x14ac:dyDescent="0.25">
      <c r="C17" s="1"/>
      <c r="D17" s="1"/>
      <c r="E17" s="1"/>
    </row>
    <row r="18" spans="3:5" x14ac:dyDescent="0.25">
      <c r="C18" s="1"/>
      <c r="D18" s="1"/>
      <c r="E18" s="1"/>
    </row>
    <row r="19" spans="3:5" x14ac:dyDescent="0.25">
      <c r="C19" s="1"/>
      <c r="D19" s="1"/>
      <c r="E19" s="1"/>
    </row>
    <row r="20" spans="3:5" x14ac:dyDescent="0.25">
      <c r="C20" s="1"/>
      <c r="D20" s="1"/>
      <c r="E20" s="1"/>
    </row>
    <row r="21" spans="3:5" x14ac:dyDescent="0.25">
      <c r="C21" s="1"/>
      <c r="D21" s="1"/>
      <c r="E21" s="1"/>
    </row>
    <row r="22" spans="3:5" x14ac:dyDescent="0.25">
      <c r="C22" s="1"/>
      <c r="D22" s="1"/>
      <c r="E22" s="1"/>
    </row>
    <row r="23" spans="3:5" x14ac:dyDescent="0.25">
      <c r="C23" s="1"/>
      <c r="D23" s="1"/>
      <c r="E23" s="1"/>
    </row>
    <row r="24" spans="3:5" x14ac:dyDescent="0.25">
      <c r="C24" s="1"/>
      <c r="D24" s="1"/>
      <c r="E24" s="1"/>
    </row>
    <row r="25" spans="3:5" x14ac:dyDescent="0.25">
      <c r="C25" s="1"/>
      <c r="D25" s="1"/>
      <c r="E25" s="1"/>
    </row>
    <row r="26" spans="3:5" x14ac:dyDescent="0.25">
      <c r="C26" s="1"/>
      <c r="D26" s="1"/>
      <c r="E26" s="1"/>
    </row>
    <row r="27" spans="3:5" x14ac:dyDescent="0.25">
      <c r="C27" s="1"/>
      <c r="D27" s="1"/>
      <c r="E27" s="1"/>
    </row>
    <row r="28" spans="3:5" x14ac:dyDescent="0.25">
      <c r="C28" s="1"/>
      <c r="D28" s="1"/>
      <c r="E28" s="1"/>
    </row>
    <row r="29" spans="3:5" x14ac:dyDescent="0.25">
      <c r="C29" s="1"/>
      <c r="D29" s="1"/>
      <c r="E29" s="1"/>
    </row>
    <row r="30" spans="3:5" x14ac:dyDescent="0.25">
      <c r="C30" s="1"/>
      <c r="D30" s="1"/>
      <c r="E30" s="1"/>
    </row>
    <row r="31" spans="3:5" x14ac:dyDescent="0.25">
      <c r="C31" s="1"/>
      <c r="D31" s="1"/>
      <c r="E31" s="1"/>
    </row>
    <row r="32" spans="3:5" x14ac:dyDescent="0.25">
      <c r="C32" s="1"/>
      <c r="D32" s="1"/>
      <c r="E32" s="1"/>
    </row>
    <row r="33" spans="3:5" x14ac:dyDescent="0.25">
      <c r="C33" s="1"/>
      <c r="D33" s="1"/>
      <c r="E33" s="1"/>
    </row>
    <row r="34" spans="3:5" x14ac:dyDescent="0.25">
      <c r="C34" s="1"/>
      <c r="D34" s="1"/>
      <c r="E34" s="1"/>
    </row>
    <row r="35" spans="3:5" x14ac:dyDescent="0.25">
      <c r="C35" s="1"/>
      <c r="D35" s="1"/>
      <c r="E35" s="1"/>
    </row>
    <row r="36" spans="3:5" x14ac:dyDescent="0.25">
      <c r="C36" s="1"/>
      <c r="D36" s="1"/>
      <c r="E36" s="1"/>
    </row>
    <row r="37" spans="3:5" ht="30" customHeight="1" x14ac:dyDescent="0.25">
      <c r="C37" s="1"/>
      <c r="D37" s="1"/>
      <c r="E37" s="1"/>
    </row>
    <row r="38" spans="3:5" x14ac:dyDescent="0.25">
      <c r="C38" s="1"/>
      <c r="D38" s="1"/>
      <c r="E38" s="1"/>
    </row>
    <row r="39" spans="3:5" x14ac:dyDescent="0.25">
      <c r="C39" s="1"/>
      <c r="D39" s="1"/>
      <c r="E39"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C5" sqref="C5:C8"/>
    </sheetView>
  </sheetViews>
  <sheetFormatPr defaultRowHeight="15" x14ac:dyDescent="0.25"/>
  <cols>
    <col min="1" max="2" width="1.5703125" style="1" customWidth="1"/>
    <col min="3" max="3" width="98.5703125" customWidth="1"/>
    <col min="6" max="6" width="160.85546875" customWidth="1"/>
  </cols>
  <sheetData>
    <row r="1" spans="2:6" s="1" customFormat="1" x14ac:dyDescent="0.25"/>
    <row r="2" spans="2:6" ht="18.75" x14ac:dyDescent="0.3">
      <c r="B2" s="20"/>
      <c r="C2" s="21" t="s">
        <v>32</v>
      </c>
      <c r="D2" s="13"/>
      <c r="E2" s="1"/>
      <c r="F2" s="1"/>
    </row>
    <row r="3" spans="2:6" x14ac:dyDescent="0.25">
      <c r="B3" s="17"/>
      <c r="C3" s="4"/>
      <c r="D3" s="12"/>
      <c r="E3" s="1"/>
      <c r="F3" s="1"/>
    </row>
    <row r="4" spans="2:6" x14ac:dyDescent="0.25">
      <c r="B4" s="17"/>
      <c r="C4" s="4"/>
      <c r="D4" s="12"/>
      <c r="E4" s="1"/>
      <c r="F4" s="1"/>
    </row>
    <row r="5" spans="2:6" ht="15.75" x14ac:dyDescent="0.25">
      <c r="B5" s="17"/>
      <c r="C5" s="30" t="s">
        <v>45</v>
      </c>
      <c r="D5" s="38">
        <v>1</v>
      </c>
      <c r="E5" s="1"/>
      <c r="F5" s="1"/>
    </row>
    <row r="6" spans="2:6" ht="15.75" x14ac:dyDescent="0.25">
      <c r="B6" s="17"/>
      <c r="C6" s="30" t="s">
        <v>46</v>
      </c>
      <c r="D6" s="38">
        <v>1</v>
      </c>
      <c r="E6" s="1" t="s">
        <v>141</v>
      </c>
      <c r="F6" s="1"/>
    </row>
    <row r="7" spans="2:6" ht="15.75" x14ac:dyDescent="0.25">
      <c r="B7" s="17"/>
      <c r="C7" s="30" t="s">
        <v>47</v>
      </c>
      <c r="D7" s="38">
        <v>0</v>
      </c>
      <c r="E7" s="1"/>
      <c r="F7" s="1"/>
    </row>
    <row r="8" spans="2:6" ht="15.75" x14ac:dyDescent="0.25">
      <c r="B8" s="17"/>
      <c r="C8" s="31" t="s">
        <v>76</v>
      </c>
      <c r="D8" s="38">
        <v>1</v>
      </c>
      <c r="E8" s="1"/>
      <c r="F8" s="1"/>
    </row>
    <row r="9" spans="2:6" ht="15.75" x14ac:dyDescent="0.25">
      <c r="B9" s="18"/>
      <c r="C9" s="28" t="s">
        <v>1</v>
      </c>
      <c r="D9" s="37">
        <f>SUM(D5:D8)</f>
        <v>3</v>
      </c>
      <c r="E9" s="1"/>
      <c r="F9" s="1"/>
    </row>
    <row r="10" spans="2:6" x14ac:dyDescent="0.25">
      <c r="C10" s="1"/>
      <c r="D10" s="1"/>
      <c r="E10" s="1"/>
      <c r="F10" s="1"/>
    </row>
    <row r="11" spans="2:6" x14ac:dyDescent="0.25">
      <c r="C11" s="1"/>
      <c r="D11" s="1"/>
      <c r="E11" s="1"/>
      <c r="F11" s="1"/>
    </row>
    <row r="12" spans="2:6" x14ac:dyDescent="0.25">
      <c r="C12" s="1"/>
      <c r="D12" s="1"/>
      <c r="E12" s="1"/>
      <c r="F12" s="1"/>
    </row>
    <row r="13" spans="2:6" x14ac:dyDescent="0.25">
      <c r="C13" s="1"/>
      <c r="D13" s="1"/>
      <c r="E13" s="1"/>
      <c r="F13" s="1"/>
    </row>
    <row r="14" spans="2:6" x14ac:dyDescent="0.25">
      <c r="C14" s="1"/>
      <c r="D14" s="1"/>
      <c r="E14" s="1"/>
      <c r="F14" s="1"/>
    </row>
    <row r="15" spans="2:6" x14ac:dyDescent="0.25">
      <c r="C15" s="1"/>
      <c r="D15" s="1"/>
      <c r="E15" s="1"/>
      <c r="F15" s="1"/>
    </row>
    <row r="16" spans="2:6" x14ac:dyDescent="0.25">
      <c r="C16" s="1"/>
      <c r="D16" s="1"/>
      <c r="E16" s="1"/>
      <c r="F16" s="1"/>
    </row>
    <row r="17" spans="3:6" x14ac:dyDescent="0.25">
      <c r="C17" s="1"/>
      <c r="D17" s="1"/>
      <c r="E17" s="1"/>
      <c r="F17" s="1"/>
    </row>
    <row r="18" spans="3:6" x14ac:dyDescent="0.25">
      <c r="C18" s="1"/>
      <c r="D18" s="1"/>
      <c r="E18" s="1"/>
      <c r="F18" s="1"/>
    </row>
    <row r="19" spans="3:6" x14ac:dyDescent="0.25">
      <c r="C19" s="1"/>
      <c r="D19" s="1"/>
      <c r="E19" s="1"/>
      <c r="F19" s="1"/>
    </row>
    <row r="20" spans="3:6" x14ac:dyDescent="0.25">
      <c r="C20" s="1"/>
      <c r="D20" s="1"/>
      <c r="E20" s="1"/>
      <c r="F20" s="1"/>
    </row>
    <row r="21" spans="3:6" x14ac:dyDescent="0.25">
      <c r="C21" s="1"/>
      <c r="D21" s="1"/>
      <c r="E21" s="1"/>
      <c r="F21" s="1"/>
    </row>
    <row r="22" spans="3:6" x14ac:dyDescent="0.25">
      <c r="C22" s="1"/>
      <c r="D22" s="1"/>
      <c r="E22" s="1"/>
      <c r="F22" s="1"/>
    </row>
    <row r="23" spans="3:6" x14ac:dyDescent="0.25">
      <c r="C23" s="1"/>
      <c r="D23" s="1"/>
      <c r="E23" s="1"/>
      <c r="F23" s="1"/>
    </row>
    <row r="24" spans="3:6" x14ac:dyDescent="0.25">
      <c r="C24" s="1"/>
      <c r="D24" s="1"/>
      <c r="E24" s="1"/>
      <c r="F24" s="1"/>
    </row>
    <row r="25" spans="3:6" x14ac:dyDescent="0.25">
      <c r="C25" s="1"/>
      <c r="D25" s="1"/>
      <c r="E25" s="1"/>
      <c r="F25" s="1"/>
    </row>
    <row r="26" spans="3:6" x14ac:dyDescent="0.25">
      <c r="C26" s="1"/>
      <c r="D26" s="1"/>
      <c r="E26" s="1"/>
      <c r="F26" s="1"/>
    </row>
    <row r="27" spans="3:6" ht="180.75" customHeight="1" x14ac:dyDescent="0.25">
      <c r="C27" s="1"/>
      <c r="D27" s="1"/>
      <c r="E27" s="1"/>
      <c r="F27"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E6" sqref="E6:E9"/>
    </sheetView>
  </sheetViews>
  <sheetFormatPr defaultRowHeight="15" x14ac:dyDescent="0.25"/>
  <cols>
    <col min="1" max="2" width="1.5703125" style="1" customWidth="1"/>
    <col min="3" max="3" width="98.5703125" customWidth="1"/>
    <col min="5" max="6" width="9.140625" style="1"/>
  </cols>
  <sheetData>
    <row r="1" spans="2:27" s="1" customFormat="1" x14ac:dyDescent="0.25"/>
    <row r="2" spans="2:27" s="1" customFormat="1" ht="18.75" x14ac:dyDescent="0.3">
      <c r="B2" s="20"/>
      <c r="C2" s="21" t="s">
        <v>35</v>
      </c>
      <c r="D2" s="13"/>
    </row>
    <row r="3" spans="2:27" s="1" customFormat="1" x14ac:dyDescent="0.25">
      <c r="B3" s="17"/>
      <c r="C3" s="4"/>
      <c r="D3" s="12"/>
    </row>
    <row r="4" spans="2:27" s="1" customFormat="1" x14ac:dyDescent="0.25">
      <c r="B4" s="17"/>
      <c r="C4" s="4"/>
      <c r="D4" s="12"/>
    </row>
    <row r="5" spans="2:27" ht="15.75" x14ac:dyDescent="0.25">
      <c r="B5" s="17"/>
      <c r="C5" s="30" t="s">
        <v>18</v>
      </c>
      <c r="D5" s="38">
        <v>1</v>
      </c>
      <c r="G5" s="1"/>
      <c r="H5" s="1"/>
      <c r="I5" s="1"/>
      <c r="J5" s="1"/>
      <c r="K5" s="1"/>
      <c r="L5" s="1"/>
      <c r="M5" s="1"/>
      <c r="N5" s="1"/>
      <c r="O5" s="1"/>
      <c r="P5" s="1"/>
      <c r="Q5" s="1"/>
      <c r="R5" s="1"/>
      <c r="S5" s="1"/>
      <c r="T5" s="1"/>
      <c r="U5" s="1"/>
      <c r="V5" s="1"/>
      <c r="W5" s="1"/>
      <c r="X5" s="1"/>
      <c r="Y5" s="1"/>
      <c r="Z5" s="1"/>
      <c r="AA5" s="1"/>
    </row>
    <row r="6" spans="2:27" ht="15.75" x14ac:dyDescent="0.25">
      <c r="B6" s="17"/>
      <c r="C6" s="30" t="s">
        <v>20</v>
      </c>
      <c r="D6" s="38">
        <v>0</v>
      </c>
      <c r="E6" s="1" t="s">
        <v>143</v>
      </c>
      <c r="G6" s="1"/>
      <c r="H6" s="1"/>
      <c r="I6" s="1"/>
      <c r="J6" s="1"/>
      <c r="K6" s="1"/>
      <c r="L6" s="1"/>
      <c r="M6" s="1"/>
      <c r="N6" s="1"/>
      <c r="O6" s="1"/>
      <c r="P6" s="1"/>
      <c r="Q6" s="1"/>
      <c r="R6" s="1"/>
      <c r="S6" s="1"/>
      <c r="T6" s="1"/>
      <c r="U6" s="1"/>
      <c r="V6" s="1"/>
      <c r="W6" s="1"/>
      <c r="X6" s="1"/>
      <c r="Y6" s="1"/>
      <c r="Z6" s="1"/>
      <c r="AA6" s="1"/>
    </row>
    <row r="7" spans="2:27" ht="15.75" x14ac:dyDescent="0.25">
      <c r="B7" s="17"/>
      <c r="C7" s="31" t="s">
        <v>19</v>
      </c>
      <c r="D7" s="38">
        <v>0</v>
      </c>
      <c r="G7" s="1"/>
      <c r="H7" s="1"/>
      <c r="I7" s="1"/>
      <c r="J7" s="1"/>
      <c r="K7" s="1"/>
      <c r="L7" s="1"/>
      <c r="M7" s="1"/>
      <c r="N7" s="1"/>
      <c r="O7" s="1"/>
      <c r="P7" s="1"/>
      <c r="Q7" s="1"/>
      <c r="R7" s="1"/>
      <c r="S7" s="1"/>
      <c r="T7" s="1"/>
      <c r="U7" s="1"/>
      <c r="V7" s="1"/>
      <c r="W7" s="1"/>
      <c r="X7" s="1"/>
      <c r="Y7" s="1"/>
      <c r="Z7" s="1"/>
      <c r="AA7" s="1"/>
    </row>
    <row r="8" spans="2:27" ht="15.75" x14ac:dyDescent="0.25">
      <c r="B8" s="17"/>
      <c r="C8" s="31" t="s">
        <v>118</v>
      </c>
      <c r="D8" s="38">
        <v>0</v>
      </c>
      <c r="G8" s="1"/>
      <c r="H8" s="1"/>
      <c r="I8" s="1"/>
      <c r="J8" s="1"/>
      <c r="K8" s="1"/>
      <c r="L8" s="1"/>
      <c r="M8" s="1"/>
      <c r="N8" s="1"/>
      <c r="O8" s="1"/>
      <c r="P8" s="1"/>
      <c r="Q8" s="1"/>
      <c r="R8" s="1"/>
      <c r="S8" s="1"/>
      <c r="T8" s="1"/>
      <c r="U8" s="1"/>
      <c r="V8" s="1"/>
      <c r="W8" s="1"/>
      <c r="X8" s="1"/>
      <c r="Y8" s="1"/>
      <c r="Z8" s="1"/>
      <c r="AA8" s="1"/>
    </row>
    <row r="9" spans="2:27" ht="15.75" x14ac:dyDescent="0.25">
      <c r="B9" s="17"/>
      <c r="C9" s="31" t="s">
        <v>33</v>
      </c>
      <c r="D9" s="38">
        <v>0</v>
      </c>
      <c r="E9" s="1" t="s">
        <v>142</v>
      </c>
      <c r="G9" s="1"/>
      <c r="H9" s="1"/>
      <c r="I9" s="1"/>
      <c r="J9" s="1"/>
      <c r="K9" s="1"/>
      <c r="L9" s="1"/>
      <c r="M9" s="1"/>
      <c r="N9" s="1"/>
      <c r="O9" s="1"/>
      <c r="P9" s="1"/>
      <c r="Q9" s="1"/>
      <c r="R9" s="1"/>
      <c r="S9" s="1"/>
      <c r="T9" s="1"/>
      <c r="U9" s="1"/>
      <c r="V9" s="1"/>
      <c r="W9" s="1"/>
      <c r="X9" s="1"/>
      <c r="Y9" s="1"/>
      <c r="Z9" s="1"/>
      <c r="AA9" s="1"/>
    </row>
    <row r="10" spans="2:27" ht="15.75" x14ac:dyDescent="0.25">
      <c r="B10" s="17"/>
      <c r="C10" s="31" t="s">
        <v>34</v>
      </c>
      <c r="D10" s="38">
        <v>1</v>
      </c>
      <c r="G10" s="1"/>
      <c r="H10" s="1"/>
      <c r="I10" s="1"/>
      <c r="J10" s="1"/>
      <c r="K10" s="1"/>
      <c r="L10" s="1"/>
      <c r="M10" s="1"/>
      <c r="N10" s="1"/>
      <c r="O10" s="1"/>
      <c r="P10" s="1"/>
      <c r="Q10" s="1"/>
      <c r="R10" s="1"/>
      <c r="S10" s="1"/>
      <c r="T10" s="1"/>
      <c r="U10" s="1"/>
      <c r="V10" s="1"/>
      <c r="W10" s="1"/>
      <c r="X10" s="1"/>
      <c r="Y10" s="1"/>
      <c r="Z10" s="1"/>
      <c r="AA10" s="1"/>
    </row>
    <row r="11" spans="2:27" ht="15.75" x14ac:dyDescent="0.25">
      <c r="B11" s="18"/>
      <c r="C11" s="28" t="s">
        <v>1</v>
      </c>
      <c r="D11" s="41">
        <f>SUM(D5:D10)</f>
        <v>2</v>
      </c>
      <c r="G11" s="1"/>
      <c r="H11" s="1"/>
      <c r="I11" s="1"/>
      <c r="J11" s="1"/>
      <c r="K11" s="1"/>
      <c r="L11" s="1"/>
      <c r="M11" s="1"/>
      <c r="N11" s="1"/>
      <c r="O11" s="1"/>
      <c r="P11" s="1"/>
      <c r="Q11" s="1"/>
      <c r="R11" s="1"/>
      <c r="S11" s="1"/>
      <c r="T11" s="1"/>
      <c r="U11" s="1"/>
      <c r="V11" s="1"/>
      <c r="W11" s="1"/>
      <c r="X11" s="1"/>
      <c r="Y11" s="1"/>
      <c r="Z11" s="1"/>
      <c r="AA11" s="1"/>
    </row>
    <row r="12" spans="2:27" s="1" customFormat="1" x14ac:dyDescent="0.25"/>
    <row r="13" spans="2:27" s="1" customFormat="1" x14ac:dyDescent="0.25"/>
    <row r="14" spans="2:27" s="1" customFormat="1" x14ac:dyDescent="0.25"/>
    <row r="15" spans="2:27" s="1" customFormat="1" x14ac:dyDescent="0.25"/>
    <row r="16" spans="2:27" s="1" customFormat="1" x14ac:dyDescent="0.25"/>
    <row r="17" spans="3:33" s="1" customFormat="1" x14ac:dyDescent="0.25"/>
    <row r="18" spans="3:33" ht="311.25" customHeight="1" x14ac:dyDescent="0.25">
      <c r="C18" s="1"/>
      <c r="D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row>
  </sheetData>
  <dataValidations count="1">
    <dataValidation type="whole" allowBlank="1" showInputMessage="1" showErrorMessage="1" errorTitle="Incorrect number" error="The number should be a 0 if the measure is not taken or 1 if the measure is taken." sqref="D5:D10">
      <formula1>0</formula1>
      <formula2>1</formula2>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workbookViewId="0">
      <selection activeCell="E13" sqref="E13"/>
    </sheetView>
  </sheetViews>
  <sheetFormatPr defaultRowHeight="15" x14ac:dyDescent="0.25"/>
  <cols>
    <col min="1" max="2" width="1.5703125" style="1" customWidth="1"/>
    <col min="3" max="3" width="98.5703125" customWidth="1"/>
    <col min="5" max="40" width="9.140625" style="1"/>
  </cols>
  <sheetData>
    <row r="1" spans="2:5" s="1" customFormat="1" x14ac:dyDescent="0.25"/>
    <row r="2" spans="2:5" ht="18.75" x14ac:dyDescent="0.3">
      <c r="B2" s="20"/>
      <c r="C2" s="21" t="s">
        <v>42</v>
      </c>
      <c r="D2" s="13"/>
    </row>
    <row r="3" spans="2:5" ht="15.75" x14ac:dyDescent="0.25">
      <c r="B3" s="17"/>
      <c r="C3" s="32"/>
      <c r="D3" s="12"/>
    </row>
    <row r="4" spans="2:5" ht="15.75" x14ac:dyDescent="0.25">
      <c r="B4" s="17"/>
      <c r="C4" s="32"/>
      <c r="D4" s="12"/>
    </row>
    <row r="5" spans="2:5" ht="15.75" x14ac:dyDescent="0.25">
      <c r="B5" s="17"/>
      <c r="C5" s="30" t="s">
        <v>48</v>
      </c>
      <c r="D5" s="38">
        <v>1</v>
      </c>
    </row>
    <row r="6" spans="2:5" ht="15.75" x14ac:dyDescent="0.25">
      <c r="B6" s="17"/>
      <c r="C6" s="30" t="s">
        <v>77</v>
      </c>
      <c r="D6" s="38">
        <v>1</v>
      </c>
    </row>
    <row r="7" spans="2:5" ht="15.75" x14ac:dyDescent="0.25">
      <c r="B7" s="17"/>
      <c r="C7" s="31" t="s">
        <v>50</v>
      </c>
      <c r="D7" s="38">
        <v>1</v>
      </c>
    </row>
    <row r="8" spans="2:5" ht="15.75" x14ac:dyDescent="0.25">
      <c r="B8" s="17"/>
      <c r="C8" s="31" t="s">
        <v>54</v>
      </c>
      <c r="D8" s="38">
        <v>0</v>
      </c>
    </row>
    <row r="9" spans="2:5" ht="15.75" x14ac:dyDescent="0.25">
      <c r="B9" s="17"/>
      <c r="C9" s="42" t="s">
        <v>84</v>
      </c>
      <c r="D9" s="38">
        <v>0</v>
      </c>
    </row>
    <row r="10" spans="2:5" ht="15.75" x14ac:dyDescent="0.25">
      <c r="B10" s="17"/>
      <c r="C10" s="31" t="s">
        <v>51</v>
      </c>
      <c r="D10" s="38">
        <v>0</v>
      </c>
    </row>
    <row r="11" spans="2:5" ht="15.75" x14ac:dyDescent="0.25">
      <c r="B11" s="17"/>
      <c r="C11" s="31" t="s">
        <v>52</v>
      </c>
      <c r="D11" s="38">
        <v>0</v>
      </c>
    </row>
    <row r="12" spans="2:5" ht="15.75" x14ac:dyDescent="0.25">
      <c r="B12" s="17"/>
      <c r="C12" s="31" t="s">
        <v>53</v>
      </c>
      <c r="D12" s="38">
        <v>0</v>
      </c>
    </row>
    <row r="13" spans="2:5" ht="15.75" x14ac:dyDescent="0.25">
      <c r="B13" s="17"/>
      <c r="C13" s="31" t="s">
        <v>49</v>
      </c>
      <c r="D13" s="38">
        <v>0</v>
      </c>
      <c r="E13" s="1" t="s">
        <v>144</v>
      </c>
    </row>
    <row r="14" spans="2:5" ht="15.75" x14ac:dyDescent="0.25">
      <c r="B14" s="17"/>
      <c r="C14" s="31" t="s">
        <v>78</v>
      </c>
      <c r="D14" s="38">
        <v>1</v>
      </c>
    </row>
    <row r="15" spans="2:5" ht="15.75" x14ac:dyDescent="0.25">
      <c r="B15" s="17"/>
      <c r="C15" s="43" t="s">
        <v>85</v>
      </c>
      <c r="D15" s="38">
        <v>1</v>
      </c>
    </row>
    <row r="16" spans="2:5" ht="15.75" x14ac:dyDescent="0.25">
      <c r="B16" s="18"/>
      <c r="C16" s="28" t="s">
        <v>1</v>
      </c>
      <c r="D16" s="41">
        <f>SUM(D5:D15)</f>
        <v>5</v>
      </c>
    </row>
    <row r="17" spans="3:3" s="1" customFormat="1" x14ac:dyDescent="0.25"/>
    <row r="18" spans="3:3" s="1" customFormat="1" ht="15.75" x14ac:dyDescent="0.25">
      <c r="C18" s="7"/>
    </row>
    <row r="19" spans="3:3" s="1" customFormat="1" ht="15.75" x14ac:dyDescent="0.25">
      <c r="C19" s="7"/>
    </row>
    <row r="20" spans="3:3" s="1" customFormat="1" ht="15.75" x14ac:dyDescent="0.25">
      <c r="C20" s="8"/>
    </row>
    <row r="21" spans="3:3" s="1" customFormat="1" ht="15.75" x14ac:dyDescent="0.25">
      <c r="C21" s="7"/>
    </row>
    <row r="22" spans="3:3" s="1" customFormat="1" ht="15.75" x14ac:dyDescent="0.25">
      <c r="C22" s="7"/>
    </row>
    <row r="23" spans="3:3" s="1" customFormat="1" x14ac:dyDescent="0.25"/>
    <row r="24" spans="3:3" s="1" customFormat="1" x14ac:dyDescent="0.25"/>
    <row r="25" spans="3:3" s="1" customFormat="1" x14ac:dyDescent="0.25"/>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ht="12.75" customHeight="1" x14ac:dyDescent="0.25"/>
    <row r="35" s="1" customFormat="1" x14ac:dyDescent="0.25"/>
    <row r="36" s="1" customFormat="1" x14ac:dyDescent="0.25"/>
    <row r="37"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5"/>
  <sheetViews>
    <sheetView zoomScaleNormal="100" workbookViewId="0">
      <selection activeCell="E9" sqref="E8:E9"/>
    </sheetView>
  </sheetViews>
  <sheetFormatPr defaultRowHeight="15" x14ac:dyDescent="0.25"/>
  <cols>
    <col min="1" max="2" width="1.5703125" style="1" customWidth="1"/>
    <col min="3" max="3" width="98.5703125" customWidth="1"/>
    <col min="5" max="36" width="9.140625" style="1"/>
  </cols>
  <sheetData>
    <row r="1" spans="2:5" s="1" customFormat="1" x14ac:dyDescent="0.25"/>
    <row r="2" spans="2:5" s="1" customFormat="1" ht="18.75" x14ac:dyDescent="0.3">
      <c r="B2" s="20"/>
      <c r="C2" s="21" t="s">
        <v>44</v>
      </c>
      <c r="D2" s="13"/>
    </row>
    <row r="3" spans="2:5" s="1" customFormat="1" x14ac:dyDescent="0.25">
      <c r="B3" s="17"/>
      <c r="C3" s="4" t="s">
        <v>61</v>
      </c>
      <c r="D3" s="12"/>
    </row>
    <row r="4" spans="2:5" s="1" customFormat="1" x14ac:dyDescent="0.25">
      <c r="B4" s="17"/>
      <c r="C4" s="40"/>
      <c r="D4" s="12"/>
    </row>
    <row r="5" spans="2:5" s="1" customFormat="1" ht="15.75" x14ac:dyDescent="0.25">
      <c r="B5" s="17"/>
      <c r="C5" s="30" t="s">
        <v>55</v>
      </c>
      <c r="D5" s="38">
        <v>1</v>
      </c>
    </row>
    <row r="6" spans="2:5" ht="15.75" x14ac:dyDescent="0.25">
      <c r="B6" s="17"/>
      <c r="C6" s="33" t="s">
        <v>62</v>
      </c>
      <c r="D6" s="38">
        <v>1</v>
      </c>
    </row>
    <row r="7" spans="2:5" ht="15.75" x14ac:dyDescent="0.25">
      <c r="B7" s="17"/>
      <c r="C7" s="33" t="s">
        <v>63</v>
      </c>
      <c r="D7" s="38">
        <v>1</v>
      </c>
    </row>
    <row r="8" spans="2:5" ht="15.75" x14ac:dyDescent="0.25">
      <c r="B8" s="17"/>
      <c r="C8" s="30" t="s">
        <v>56</v>
      </c>
      <c r="D8" s="38">
        <v>0</v>
      </c>
      <c r="E8" s="1" t="s">
        <v>145</v>
      </c>
    </row>
    <row r="9" spans="2:5" ht="15.75" x14ac:dyDescent="0.25">
      <c r="B9" s="17"/>
      <c r="C9" s="31" t="s">
        <v>57</v>
      </c>
      <c r="D9" s="38">
        <v>0</v>
      </c>
      <c r="E9" s="1" t="s">
        <v>146</v>
      </c>
    </row>
    <row r="10" spans="2:5" ht="15.75" x14ac:dyDescent="0.25">
      <c r="B10" s="17"/>
      <c r="C10" s="31" t="s">
        <v>58</v>
      </c>
      <c r="D10" s="38">
        <v>0</v>
      </c>
    </row>
    <row r="11" spans="2:5" ht="15.75" x14ac:dyDescent="0.25">
      <c r="B11" s="17"/>
      <c r="C11" s="31" t="s">
        <v>60</v>
      </c>
      <c r="D11" s="38">
        <v>0</v>
      </c>
    </row>
    <row r="12" spans="2:5" ht="15.75" x14ac:dyDescent="0.25">
      <c r="B12" s="18"/>
      <c r="C12" s="28" t="s">
        <v>1</v>
      </c>
      <c r="D12" s="41">
        <f>SUM(D5:D11)</f>
        <v>3</v>
      </c>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Dropdown</vt:lpstr>
      <vt:lpstr>Introduction</vt:lpstr>
      <vt:lpstr>Prior indicators</vt:lpstr>
      <vt:lpstr>Policy protection level</vt:lpstr>
      <vt:lpstr>Pre-employment screening level</vt:lpstr>
      <vt:lpstr>Performance management level</vt:lpstr>
      <vt:lpstr>Security training level</vt:lpstr>
      <vt:lpstr>Organization protection level</vt:lpstr>
      <vt:lpstr>Employer-owned protection level</vt:lpstr>
      <vt:lpstr>Employee-owned protection level</vt:lpstr>
      <vt:lpstr>Data misuse protection level</vt:lpstr>
      <vt:lpstr>Data loss protection level</vt:lpstr>
      <vt:lpstr>Results</vt:lpstr>
      <vt:lpstr>Score</vt:lpstr>
      <vt:lpstr>Commitment</vt:lpstr>
      <vt:lpstr>Data</vt:lpstr>
      <vt:lpstr>EmployeeType</vt:lpstr>
      <vt:lpstr>level</vt:lpstr>
      <vt:lpstr>truefalse</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Wilde, Lisa</dc:creator>
  <cp:lastModifiedBy>de Wilde, Lisa</cp:lastModifiedBy>
  <cp:lastPrinted>2016-10-17T12:59:25Z</cp:lastPrinted>
  <dcterms:created xsi:type="dcterms:W3CDTF">2016-10-10T09:44:59Z</dcterms:created>
  <dcterms:modified xsi:type="dcterms:W3CDTF">2016-11-29T19:35:14Z</dcterms:modified>
</cp:coreProperties>
</file>