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pivotTables/pivotTable2.xml" ContentType="application/vnd.openxmlformats-officedocument.spreadsheetml.pivotTable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pivotTables/pivotTable3.xml" ContentType="application/vnd.openxmlformats-officedocument.spreadsheetml.pivotTable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hidePivotFieldList="1"/>
  <mc:AlternateContent xmlns:mc="http://schemas.openxmlformats.org/markup-compatibility/2006">
    <mc:Choice Requires="x15">
      <x15ac:absPath xmlns:x15ac="http://schemas.microsoft.com/office/spreadsheetml/2010/11/ac" url="C:\Users\chris\Desktop\"/>
    </mc:Choice>
  </mc:AlternateContent>
  <xr:revisionPtr revIDLastSave="0" documentId="13_ncr:1_{622AEF14-7D64-49DA-962A-24BBA6F1BC59}" xr6:coauthVersionLast="47" xr6:coauthVersionMax="47" xr10:uidLastSave="{00000000-0000-0000-0000-000000000000}"/>
  <bookViews>
    <workbookView xWindow="-110" yWindow="-110" windowWidth="19420" windowHeight="10300" firstSheet="8" activeTab="10" xr2:uid="{00000000-000D-0000-FFFF-FFFF00000000}"/>
  </bookViews>
  <sheets>
    <sheet name="Group-table" sheetId="55" r:id="rId1"/>
    <sheet name="Table" sheetId="54" r:id="rId2"/>
    <sheet name="Ownership &amp; (25)" sheetId="53" r:id="rId3"/>
    <sheet name="Form Responses (25)" sheetId="51" r:id="rId4"/>
    <sheet name="Sheet3" sheetId="38" r:id="rId5"/>
    <sheet name="Sheet7" sheetId="46" r:id="rId6"/>
    <sheet name="Sheet1" sheetId="47" r:id="rId7"/>
    <sheet name="Aged Group by Gender (25)" sheetId="49" r:id="rId8"/>
    <sheet name="Jobs (25)" sheetId="50" r:id="rId9"/>
    <sheet name="Satisfaction level" sheetId="52" r:id="rId10"/>
    <sheet name="Open-ended Question Data" sheetId="56" r:id="rId11"/>
  </sheets>
  <definedNames>
    <definedName name="_xlnm._FilterDatabase" localSheetId="9" hidden="1">'Satisfaction level'!$B$1:$AK$12</definedName>
  </definedNames>
  <calcPr calcId="191029"/>
  <pivotCaches>
    <pivotCache cacheId="3" r:id="rId12"/>
    <pivotCache cacheId="4" r:id="rId13"/>
    <pivotCache cacheId="5" r:id="rId1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56" l="1"/>
  <c r="I11" i="56"/>
  <c r="I10" i="56"/>
  <c r="I9" i="56"/>
  <c r="I8" i="56"/>
  <c r="K7" i="56"/>
  <c r="I7" i="56"/>
  <c r="H7" i="56"/>
  <c r="K6" i="56"/>
  <c r="I6" i="56"/>
  <c r="H6" i="56"/>
  <c r="AK39" i="52"/>
  <c r="AJ39" i="52"/>
  <c r="AI39" i="52"/>
  <c r="AH39" i="52"/>
  <c r="AG39" i="52"/>
  <c r="AF39" i="52"/>
  <c r="AE39" i="52"/>
  <c r="AD39" i="52"/>
  <c r="AC39" i="52"/>
  <c r="AB39" i="52"/>
  <c r="AA39" i="52"/>
  <c r="Z39" i="52"/>
  <c r="Y39" i="52"/>
  <c r="X39" i="52"/>
  <c r="W39" i="52"/>
  <c r="V39" i="52"/>
  <c r="V47" i="52" s="1"/>
  <c r="U39" i="52"/>
  <c r="T39" i="52"/>
  <c r="S39" i="52"/>
  <c r="R39" i="52"/>
  <c r="Q39" i="52"/>
  <c r="P39" i="52"/>
  <c r="O39" i="52"/>
  <c r="N39" i="52"/>
  <c r="M39" i="52"/>
  <c r="L39" i="52"/>
  <c r="K39" i="52"/>
  <c r="J39" i="52"/>
  <c r="I39" i="52"/>
  <c r="H39" i="52"/>
  <c r="G39" i="52"/>
  <c r="F39" i="52"/>
  <c r="E39" i="52"/>
  <c r="D39" i="52"/>
  <c r="C39" i="52"/>
  <c r="B39" i="52"/>
  <c r="AK38" i="52"/>
  <c r="AJ38" i="52"/>
  <c r="AI38" i="52"/>
  <c r="AH38" i="52"/>
  <c r="AG38" i="52"/>
  <c r="AF38" i="52"/>
  <c r="AE38" i="52"/>
  <c r="AD38" i="52"/>
  <c r="AC38" i="52"/>
  <c r="AB38" i="52"/>
  <c r="AA38" i="52"/>
  <c r="Z38" i="52"/>
  <c r="Y38" i="52"/>
  <c r="X38" i="52"/>
  <c r="W38" i="52"/>
  <c r="V38" i="52"/>
  <c r="U38" i="52"/>
  <c r="T38" i="52"/>
  <c r="S38" i="52"/>
  <c r="R38" i="52"/>
  <c r="R46" i="52" s="1"/>
  <c r="Q38" i="52"/>
  <c r="P38" i="52"/>
  <c r="O38" i="52"/>
  <c r="N38" i="52"/>
  <c r="M38" i="52"/>
  <c r="L38" i="52"/>
  <c r="K38" i="52"/>
  <c r="J38" i="52"/>
  <c r="J46" i="52" s="1"/>
  <c r="I38" i="52"/>
  <c r="H38" i="52"/>
  <c r="G38" i="52"/>
  <c r="F38" i="52"/>
  <c r="E38" i="52"/>
  <c r="D38" i="52"/>
  <c r="C38" i="52"/>
  <c r="B38" i="52"/>
  <c r="B46" i="52" s="1"/>
  <c r="AK37" i="52"/>
  <c r="AJ37" i="52"/>
  <c r="AI37" i="52"/>
  <c r="AH37" i="52"/>
  <c r="AG37" i="52"/>
  <c r="AF37" i="52"/>
  <c r="AE37" i="52"/>
  <c r="AD37" i="52"/>
  <c r="AC37" i="52"/>
  <c r="AB37" i="52"/>
  <c r="AA37" i="52"/>
  <c r="Z37" i="52"/>
  <c r="Y37" i="52"/>
  <c r="X37" i="52"/>
  <c r="W37" i="52"/>
  <c r="V37" i="52"/>
  <c r="V45" i="52" s="1"/>
  <c r="U37" i="52"/>
  <c r="T37" i="52"/>
  <c r="S37" i="52"/>
  <c r="R37" i="52"/>
  <c r="Q37" i="52"/>
  <c r="P37" i="52"/>
  <c r="O37" i="52"/>
  <c r="N37" i="52"/>
  <c r="M37" i="52"/>
  <c r="L37" i="52"/>
  <c r="K37" i="52"/>
  <c r="J37" i="52"/>
  <c r="I37" i="52"/>
  <c r="H37" i="52"/>
  <c r="G37" i="52"/>
  <c r="F37" i="52"/>
  <c r="E37" i="52"/>
  <c r="D37" i="52"/>
  <c r="C37" i="52"/>
  <c r="B37" i="52"/>
  <c r="AK36" i="52"/>
  <c r="AJ36" i="52"/>
  <c r="AI36" i="52"/>
  <c r="AI44" i="52" s="1"/>
  <c r="AH36" i="52"/>
  <c r="AG36" i="52"/>
  <c r="AF36" i="52"/>
  <c r="AE36" i="52"/>
  <c r="AD36" i="52"/>
  <c r="AC36" i="52"/>
  <c r="AB36" i="52"/>
  <c r="AA36" i="52"/>
  <c r="AA44" i="52" s="1"/>
  <c r="Z36" i="52"/>
  <c r="Y36" i="52"/>
  <c r="X36" i="52"/>
  <c r="W36" i="52"/>
  <c r="V36" i="52"/>
  <c r="V40" i="52" s="1"/>
  <c r="U36" i="52"/>
  <c r="T36" i="52"/>
  <c r="S36" i="52"/>
  <c r="S44" i="52" s="1"/>
  <c r="R36" i="52"/>
  <c r="R44" i="52" s="1"/>
  <c r="Q36" i="52"/>
  <c r="P36" i="52"/>
  <c r="O36" i="52"/>
  <c r="N36" i="52"/>
  <c r="M36" i="52"/>
  <c r="L36" i="52"/>
  <c r="K36" i="52"/>
  <c r="K44" i="52" s="1"/>
  <c r="J36" i="52"/>
  <c r="J44" i="52" s="1"/>
  <c r="I36" i="52"/>
  <c r="H36" i="52"/>
  <c r="G36" i="52"/>
  <c r="F36" i="52"/>
  <c r="E36" i="52"/>
  <c r="D36" i="52"/>
  <c r="C36" i="52"/>
  <c r="C44" i="52" s="1"/>
  <c r="B36" i="52"/>
  <c r="B44" i="52" s="1"/>
  <c r="AK35" i="52"/>
  <c r="AK40" i="52" s="1"/>
  <c r="AJ35" i="52"/>
  <c r="AJ40" i="52" s="1"/>
  <c r="AI35" i="52"/>
  <c r="AI40" i="52" s="1"/>
  <c r="AH35" i="52"/>
  <c r="AG35" i="52"/>
  <c r="AF35" i="52"/>
  <c r="AE35" i="52"/>
  <c r="AD35" i="52"/>
  <c r="AC35" i="52"/>
  <c r="AC40" i="52" s="1"/>
  <c r="AB35" i="52"/>
  <c r="AB40" i="52" s="1"/>
  <c r="AA35" i="52"/>
  <c r="AA40" i="52" s="1"/>
  <c r="Z35" i="52"/>
  <c r="Y35" i="52"/>
  <c r="X35" i="52"/>
  <c r="W35" i="52"/>
  <c r="V35" i="52"/>
  <c r="V43" i="52" s="1"/>
  <c r="U35" i="52"/>
  <c r="U40" i="52" s="1"/>
  <c r="T35" i="52"/>
  <c r="T40" i="52" s="1"/>
  <c r="S35" i="52"/>
  <c r="S40" i="52" s="1"/>
  <c r="R35" i="52"/>
  <c r="R40" i="52" s="1"/>
  <c r="Q35" i="52"/>
  <c r="P35" i="52"/>
  <c r="O35" i="52"/>
  <c r="N35" i="52"/>
  <c r="M35" i="52"/>
  <c r="M40" i="52" s="1"/>
  <c r="L35" i="52"/>
  <c r="L40" i="52" s="1"/>
  <c r="K35" i="52"/>
  <c r="K40" i="52" s="1"/>
  <c r="J35" i="52"/>
  <c r="J40" i="52" s="1"/>
  <c r="I35" i="52"/>
  <c r="H35" i="52"/>
  <c r="G35" i="52"/>
  <c r="F35" i="52"/>
  <c r="E35" i="52"/>
  <c r="E40" i="52" s="1"/>
  <c r="D35" i="52"/>
  <c r="D40" i="52" s="1"/>
  <c r="C35" i="52"/>
  <c r="C40" i="52" s="1"/>
  <c r="B35" i="52"/>
  <c r="B40" i="52" s="1"/>
  <c r="AK31" i="52"/>
  <c r="AJ31" i="52"/>
  <c r="AI31" i="52"/>
  <c r="AH31" i="52"/>
  <c r="AG31" i="52"/>
  <c r="AF31" i="52"/>
  <c r="AE31" i="52"/>
  <c r="AD31" i="52"/>
  <c r="AC31" i="52"/>
  <c r="AB31" i="52"/>
  <c r="AA31" i="52"/>
  <c r="Z31" i="52"/>
  <c r="Y31" i="52"/>
  <c r="X31" i="52"/>
  <c r="W31" i="52"/>
  <c r="V31" i="52"/>
  <c r="U31" i="52"/>
  <c r="T31" i="52"/>
  <c r="S31" i="52"/>
  <c r="R31" i="52"/>
  <c r="Q31" i="52"/>
  <c r="P31" i="52"/>
  <c r="O31" i="52"/>
  <c r="N31" i="52"/>
  <c r="M31" i="52"/>
  <c r="L31" i="52"/>
  <c r="K31" i="52"/>
  <c r="J31" i="52"/>
  <c r="I31" i="52"/>
  <c r="H31" i="52"/>
  <c r="G31" i="52"/>
  <c r="F31" i="52"/>
  <c r="E31" i="52"/>
  <c r="D31" i="52"/>
  <c r="C31" i="52"/>
  <c r="B31" i="52"/>
  <c r="AK30" i="52"/>
  <c r="AK32" i="52" s="1"/>
  <c r="AJ30" i="52"/>
  <c r="AJ32" i="52" s="1"/>
  <c r="AI30" i="52"/>
  <c r="AI32" i="52" s="1"/>
  <c r="AH30" i="52"/>
  <c r="AH32" i="52" s="1"/>
  <c r="AG30" i="52"/>
  <c r="AG32" i="52" s="1"/>
  <c r="AF30" i="52"/>
  <c r="AF32" i="52" s="1"/>
  <c r="AE30" i="52"/>
  <c r="AE32" i="52" s="1"/>
  <c r="AD30" i="52"/>
  <c r="AD32" i="52" s="1"/>
  <c r="AC30" i="52"/>
  <c r="AC32" i="52" s="1"/>
  <c r="AB30" i="52"/>
  <c r="AB32" i="52" s="1"/>
  <c r="AA30" i="52"/>
  <c r="AA32" i="52" s="1"/>
  <c r="Z30" i="52"/>
  <c r="Z32" i="52" s="1"/>
  <c r="Y30" i="52"/>
  <c r="Y32" i="52" s="1"/>
  <c r="X30" i="52"/>
  <c r="X32" i="52" s="1"/>
  <c r="W30" i="52"/>
  <c r="W32" i="52" s="1"/>
  <c r="V30" i="52"/>
  <c r="V32" i="52" s="1"/>
  <c r="U30" i="52"/>
  <c r="U32" i="52" s="1"/>
  <c r="T30" i="52"/>
  <c r="T32" i="52" s="1"/>
  <c r="S30" i="52"/>
  <c r="S32" i="52" s="1"/>
  <c r="R30" i="52"/>
  <c r="R32" i="52" s="1"/>
  <c r="Q30" i="52"/>
  <c r="Q32" i="52" s="1"/>
  <c r="P30" i="52"/>
  <c r="P32" i="52" s="1"/>
  <c r="O30" i="52"/>
  <c r="O32" i="52" s="1"/>
  <c r="N30" i="52"/>
  <c r="N32" i="52" s="1"/>
  <c r="M30" i="52"/>
  <c r="M32" i="52" s="1"/>
  <c r="L30" i="52"/>
  <c r="L32" i="52" s="1"/>
  <c r="K30" i="52"/>
  <c r="K32" i="52" s="1"/>
  <c r="J30" i="52"/>
  <c r="J32" i="52" s="1"/>
  <c r="I30" i="52"/>
  <c r="I32" i="52" s="1"/>
  <c r="H30" i="52"/>
  <c r="H32" i="52" s="1"/>
  <c r="G30" i="52"/>
  <c r="G32" i="52" s="1"/>
  <c r="F30" i="52"/>
  <c r="F32" i="52" s="1"/>
  <c r="E30" i="52"/>
  <c r="E32" i="52" s="1"/>
  <c r="D30" i="52"/>
  <c r="D32" i="52" s="1"/>
  <c r="C30" i="52"/>
  <c r="C32" i="52" s="1"/>
  <c r="B30" i="52"/>
  <c r="B32" i="52" s="1"/>
  <c r="AL33" i="51"/>
  <c r="AH33" i="51"/>
  <c r="Z33" i="51"/>
  <c r="AL32" i="51"/>
  <c r="AH32" i="51"/>
  <c r="Z32" i="51"/>
  <c r="AL31" i="51"/>
  <c r="AH31" i="51"/>
  <c r="Z31" i="51"/>
  <c r="AL30" i="51"/>
  <c r="AH30" i="51"/>
  <c r="Z30" i="51"/>
  <c r="AL29" i="51"/>
  <c r="AL34" i="51" s="1"/>
  <c r="AH29" i="51"/>
  <c r="Z29" i="51"/>
  <c r="F5" i="49"/>
  <c r="I13" i="56" l="1"/>
  <c r="L8" i="56" s="1"/>
  <c r="AH44" i="52"/>
  <c r="AH46" i="52"/>
  <c r="F47" i="52"/>
  <c r="G43" i="52"/>
  <c r="AE43" i="52"/>
  <c r="G45" i="52"/>
  <c r="O45" i="52"/>
  <c r="AE45" i="52"/>
  <c r="C46" i="52"/>
  <c r="K46" i="52"/>
  <c r="S46" i="52"/>
  <c r="AA46" i="52"/>
  <c r="AI46" i="52"/>
  <c r="G47" i="52"/>
  <c r="AE47" i="52"/>
  <c r="AJ45" i="52"/>
  <c r="L45" i="52"/>
  <c r="L47" i="52"/>
  <c r="H43" i="52"/>
  <c r="T44" i="52"/>
  <c r="AJ46" i="52"/>
  <c r="AC44" i="52"/>
  <c r="Q47" i="52"/>
  <c r="D45" i="52"/>
  <c r="X43" i="52"/>
  <c r="L44" i="52"/>
  <c r="AJ44" i="52"/>
  <c r="L46" i="52"/>
  <c r="AB46" i="52"/>
  <c r="Q43" i="52"/>
  <c r="M44" i="52"/>
  <c r="U44" i="52"/>
  <c r="I45" i="52"/>
  <c r="Q45" i="52"/>
  <c r="E46" i="52"/>
  <c r="U46" i="52"/>
  <c r="AC46" i="52"/>
  <c r="AK46" i="52"/>
  <c r="AH43" i="52"/>
  <c r="F44" i="52"/>
  <c r="B45" i="52"/>
  <c r="J45" i="52"/>
  <c r="R45" i="52"/>
  <c r="AH45" i="52"/>
  <c r="F46" i="52"/>
  <c r="V46" i="52"/>
  <c r="AD46" i="52"/>
  <c r="B47" i="52"/>
  <c r="J47" i="52"/>
  <c r="R47" i="52"/>
  <c r="AH47" i="52"/>
  <c r="P46" i="52"/>
  <c r="P43" i="52"/>
  <c r="D44" i="52"/>
  <c r="AB44" i="52"/>
  <c r="P45" i="52"/>
  <c r="D46" i="52"/>
  <c r="T46" i="52"/>
  <c r="X47" i="52"/>
  <c r="I43" i="52"/>
  <c r="E44" i="52"/>
  <c r="AK44" i="52"/>
  <c r="M46" i="52"/>
  <c r="I47" i="52"/>
  <c r="G44" i="52"/>
  <c r="O44" i="52"/>
  <c r="C45" i="52"/>
  <c r="K45" i="52"/>
  <c r="S45" i="52"/>
  <c r="AA45" i="52"/>
  <c r="AI45" i="52"/>
  <c r="G46" i="52"/>
  <c r="AE46" i="52"/>
  <c r="C47" i="52"/>
  <c r="K47" i="52"/>
  <c r="S47" i="52"/>
  <c r="AA47" i="52"/>
  <c r="AI47" i="52"/>
  <c r="AB45" i="52"/>
  <c r="T47" i="52"/>
  <c r="AB47" i="52"/>
  <c r="AJ47" i="52"/>
  <c r="T45" i="52"/>
  <c r="D47" i="52"/>
  <c r="I44" i="52"/>
  <c r="E45" i="52"/>
  <c r="M45" i="52"/>
  <c r="U45" i="52"/>
  <c r="AC45" i="52"/>
  <c r="AK45" i="52"/>
  <c r="E47" i="52"/>
  <c r="M47" i="52"/>
  <c r="U47" i="52"/>
  <c r="AC47" i="52"/>
  <c r="AK47" i="52"/>
  <c r="F40" i="52"/>
  <c r="F45" i="52" s="1"/>
  <c r="B43" i="52"/>
  <c r="B48" i="52" s="1"/>
  <c r="V44" i="52"/>
  <c r="V48" i="52" s="1"/>
  <c r="G40" i="52"/>
  <c r="O40" i="52"/>
  <c r="O43" i="52" s="1"/>
  <c r="W40" i="52"/>
  <c r="W44" i="52" s="1"/>
  <c r="AE40" i="52"/>
  <c r="AE44" i="52" s="1"/>
  <c r="C43" i="52"/>
  <c r="K43" i="52"/>
  <c r="S43" i="52"/>
  <c r="AA43" i="52"/>
  <c r="AA48" i="52" s="1"/>
  <c r="AI43" i="52"/>
  <c r="AD40" i="52"/>
  <c r="AD45" i="52" s="1"/>
  <c r="H40" i="52"/>
  <c r="H45" i="52" s="1"/>
  <c r="P40" i="52"/>
  <c r="P47" i="52" s="1"/>
  <c r="X40" i="52"/>
  <c r="X46" i="52" s="1"/>
  <c r="AF40" i="52"/>
  <c r="AF44" i="52" s="1"/>
  <c r="D43" i="52"/>
  <c r="D48" i="52" s="1"/>
  <c r="L43" i="52"/>
  <c r="L48" i="52" s="1"/>
  <c r="T43" i="52"/>
  <c r="AB43" i="52"/>
  <c r="AJ43" i="52"/>
  <c r="AJ48" i="52" s="1"/>
  <c r="R43" i="52"/>
  <c r="I40" i="52"/>
  <c r="I46" i="52" s="1"/>
  <c r="Q40" i="52"/>
  <c r="Q44" i="52" s="1"/>
  <c r="Y40" i="52"/>
  <c r="Y43" i="52" s="1"/>
  <c r="AG40" i="52"/>
  <c r="AG46" i="52" s="1"/>
  <c r="E43" i="52"/>
  <c r="M43" i="52"/>
  <c r="U43" i="52"/>
  <c r="U48" i="52" s="1"/>
  <c r="AC43" i="52"/>
  <c r="AK43" i="52"/>
  <c r="N40" i="52"/>
  <c r="N45" i="52" s="1"/>
  <c r="J43" i="52"/>
  <c r="J48" i="52" s="1"/>
  <c r="Z40" i="52"/>
  <c r="Z46" i="52" s="1"/>
  <c r="AH40" i="52"/>
  <c r="AM32" i="51"/>
  <c r="AA30" i="51"/>
  <c r="AI30" i="51"/>
  <c r="AM30" i="51"/>
  <c r="AM31" i="51"/>
  <c r="AA31" i="51"/>
  <c r="AM33" i="51"/>
  <c r="Z34" i="51"/>
  <c r="AA29" i="51" s="1"/>
  <c r="AM29" i="51"/>
  <c r="AH34" i="51"/>
  <c r="AI31" i="51" s="1"/>
  <c r="L11" i="56" l="1"/>
  <c r="L6" i="56"/>
  <c r="L13" i="56" s="1"/>
  <c r="L7" i="56"/>
  <c r="L12" i="56"/>
  <c r="L9" i="56"/>
  <c r="L10" i="56"/>
  <c r="O48" i="52"/>
  <c r="M48" i="52"/>
  <c r="AB48" i="52"/>
  <c r="AD44" i="52"/>
  <c r="AF47" i="52"/>
  <c r="AF46" i="52"/>
  <c r="W47" i="52"/>
  <c r="AD47" i="52"/>
  <c r="Z44" i="52"/>
  <c r="P44" i="52"/>
  <c r="P48" i="52" s="1"/>
  <c r="E48" i="52"/>
  <c r="T48" i="52"/>
  <c r="AI48" i="52"/>
  <c r="AG47" i="52"/>
  <c r="H47" i="52"/>
  <c r="X44" i="52"/>
  <c r="N46" i="52"/>
  <c r="N44" i="52"/>
  <c r="AF43" i="52"/>
  <c r="O47" i="52"/>
  <c r="W45" i="52"/>
  <c r="N47" i="52"/>
  <c r="AD43" i="52"/>
  <c r="AD48" i="52" s="1"/>
  <c r="Y46" i="52"/>
  <c r="Z47" i="52"/>
  <c r="AH48" i="52"/>
  <c r="AG45" i="52"/>
  <c r="N43" i="52"/>
  <c r="AG44" i="52"/>
  <c r="H46" i="52"/>
  <c r="S48" i="52"/>
  <c r="K48" i="52"/>
  <c r="Q46" i="52"/>
  <c r="Y44" i="52"/>
  <c r="Y48" i="52" s="1"/>
  <c r="Y45" i="52"/>
  <c r="Z45" i="52"/>
  <c r="Z43" i="52"/>
  <c r="Z48" i="52" s="1"/>
  <c r="AF45" i="52"/>
  <c r="AE48" i="52"/>
  <c r="F43" i="52"/>
  <c r="F48" i="52" s="1"/>
  <c r="AK48" i="52"/>
  <c r="C48" i="52"/>
  <c r="W46" i="52"/>
  <c r="Y47" i="52"/>
  <c r="AG43" i="52"/>
  <c r="X45" i="52"/>
  <c r="W43" i="52"/>
  <c r="W48" i="52" s="1"/>
  <c r="AC48" i="52"/>
  <c r="R48" i="52"/>
  <c r="H44" i="52"/>
  <c r="H48" i="52" s="1"/>
  <c r="O46" i="52"/>
  <c r="I48" i="52"/>
  <c r="Q48" i="52"/>
  <c r="X48" i="52"/>
  <c r="G48" i="52"/>
  <c r="AA34" i="51"/>
  <c r="AI33" i="51"/>
  <c r="AM34" i="51"/>
  <c r="AA33" i="51"/>
  <c r="AI32" i="51"/>
  <c r="AA32" i="51"/>
  <c r="AI29" i="51"/>
  <c r="AI34" i="51" s="1"/>
  <c r="N48" i="52" l="1"/>
  <c r="AG48" i="52"/>
  <c r="AF48" i="52"/>
</calcChain>
</file>

<file path=xl/sharedStrings.xml><?xml version="1.0" encoding="utf-8"?>
<sst xmlns="http://schemas.openxmlformats.org/spreadsheetml/2006/main" count="2693" uniqueCount="277">
  <si>
    <t>S01 Thermal Comfort</t>
  </si>
  <si>
    <t>S02 Visual Comfort</t>
  </si>
  <si>
    <t>S03 Good ventilation</t>
  </si>
  <si>
    <t>S04 Noise protection</t>
  </si>
  <si>
    <t>S05 Protection from the weather elements</t>
  </si>
  <si>
    <t>S06 Housing design (secures the occupant's functional needs)</t>
  </si>
  <si>
    <t>S09 (size of the house (number of rooms)</t>
  </si>
  <si>
    <t>S10 Construction status</t>
  </si>
  <si>
    <t>S11 Housing cost (Rent/buy)</t>
  </si>
  <si>
    <t>S12 Cost of energy use</t>
  </si>
  <si>
    <t>S13 Cost of house maintenance</t>
  </si>
  <si>
    <t>S14 Luxury and quality of life (decoration, etc.)</t>
  </si>
  <si>
    <t>S15 Use of solar energy to generate electricity, heat and heat water</t>
  </si>
  <si>
    <t>S16 Availability of electricity</t>
  </si>
  <si>
    <t>S17 Water availability</t>
  </si>
  <si>
    <t>S18 Sanitation</t>
  </si>
  <si>
    <t>S19 Waste and war remnants disposal</t>
  </si>
  <si>
    <t>S20 Recycling and the use of backfill for reconstruction</t>
  </si>
  <si>
    <t>S21 Use of local building materials</t>
  </si>
  <si>
    <t>S22 Use of modern technologies</t>
  </si>
  <si>
    <t>S23 Thermal and moisture insulation of ceilings and walls</t>
  </si>
  <si>
    <t>S24 Infrastructure</t>
  </si>
  <si>
    <t>S25 Close to services</t>
  </si>
  <si>
    <t>S26 Close to public transportation</t>
  </si>
  <si>
    <t>S27 Close to work</t>
  </si>
  <si>
    <t>S28 Close to shopping</t>
  </si>
  <si>
    <t>S29 Cose to family / friends</t>
  </si>
  <si>
    <t>S30 Close to schools</t>
  </si>
  <si>
    <t>S31 Close to healthcare facilities</t>
  </si>
  <si>
    <t>S33 Provide safety and security</t>
  </si>
  <si>
    <t>S34 Provide privacy</t>
  </si>
  <si>
    <t>S35 Availability of parks and squares</t>
  </si>
  <si>
    <t>S36 Parking availability</t>
  </si>
  <si>
    <t>Total</t>
  </si>
  <si>
    <t>very satisfied</t>
  </si>
  <si>
    <t>not at all satisfied</t>
  </si>
  <si>
    <t>satisfied</t>
  </si>
  <si>
    <t>moderatly satisfied</t>
  </si>
  <si>
    <t>not satisfied</t>
  </si>
  <si>
    <t>Indoor environment quality</t>
  </si>
  <si>
    <t>Al-Aqaba</t>
  </si>
  <si>
    <t>Al-Jalloum</t>
  </si>
  <si>
    <t>Al-Farafra</t>
  </si>
  <si>
    <t xml:space="preserve">S07 The suitability of the home to the modern lifestyle </t>
  </si>
  <si>
    <t>S07 The suitability of the home to the modern lifestyle</t>
  </si>
  <si>
    <t>S06 Housing design (the occupant's functional needs)</t>
  </si>
  <si>
    <t>S15 Use of solar energy</t>
  </si>
  <si>
    <t>S23 Thermal and moisture</t>
  </si>
  <si>
    <t>S21 Use of local materials</t>
  </si>
  <si>
    <t>S37 Determining what can be refurbished</t>
  </si>
  <si>
    <t>S08 Reflects the historical environment  characteristics</t>
  </si>
  <si>
    <t>S08 Reflects the historical environment characteristics</t>
  </si>
  <si>
    <t>S37 Allowable intervention level</t>
  </si>
  <si>
    <t>Thermal Comfort</t>
  </si>
  <si>
    <t>Visual Comfort</t>
  </si>
  <si>
    <t>Good ventilation</t>
  </si>
  <si>
    <t>Noise protection</t>
  </si>
  <si>
    <t>Protection from the weather elements</t>
  </si>
  <si>
    <t>Thermal and moisture insulation of ceilings and walls</t>
  </si>
  <si>
    <t>`</t>
  </si>
  <si>
    <t>N01 Please tell us what is your name</t>
  </si>
  <si>
    <t>N02 Please tell us how old are you</t>
  </si>
  <si>
    <t>N03 Please tell us what is your job</t>
  </si>
  <si>
    <t>N04 How many years are you livig in the Old City of Aleppo?</t>
  </si>
  <si>
    <t>N05 Please tell us where you live</t>
  </si>
  <si>
    <t xml:space="preserve">N06 What type of housing are you currently living in? </t>
  </si>
  <si>
    <t>N07 Which of the following best describes your current housing situation?</t>
  </si>
  <si>
    <t>N08 Do you intend to stay in the Old City of Aleppo?</t>
  </si>
  <si>
    <t>N09 If your answer is no, what are the main reasons why you're still not moving? (Choose everything that can be applied)</t>
  </si>
  <si>
    <t>N10 Are you satisfied with your current living arrangements?</t>
  </si>
  <si>
    <t xml:space="preserve">N11 If your answer is no, please tell us why? (Choose all that can be applied) </t>
  </si>
  <si>
    <t>N12 What are the most prominent problems caused by the Syrian war and have affected your current house?</t>
  </si>
  <si>
    <t>N13 What are the problems with the infrastructure and facilities that you suffered from being inaccessible after the war in Syria?</t>
  </si>
  <si>
    <t>N 14 What are the most prominent problems and obstacles you face during the process of rehabilitating and rebuilding your house damaged by the Syrian war?</t>
  </si>
  <si>
    <t>S07 The suitability of the home to the modern lifestyle of the inhabitant</t>
  </si>
  <si>
    <t>S08 Reflects the characteristics of the historical environment</t>
  </si>
  <si>
    <t>S32 I / we are disabled and need access</t>
  </si>
  <si>
    <t>Ayham Klass</t>
  </si>
  <si>
    <t>Vegetable vendor</t>
  </si>
  <si>
    <t>Khadija Bint Khuwaylid Street</t>
  </si>
  <si>
    <t>Courtyard house</t>
  </si>
  <si>
    <t>The owner of the house</t>
  </si>
  <si>
    <t>I don't plan to leave</t>
  </si>
  <si>
    <t>I don't have enough money to leave</t>
  </si>
  <si>
    <t>No</t>
  </si>
  <si>
    <t>The house needs repairs I can't afford</t>
  </si>
  <si>
    <t>Lack of security</t>
  </si>
  <si>
    <t>1. Insufficient quantities of drinking water
2. Power outage due to damaged electrical facilities</t>
  </si>
  <si>
    <t>The cost</t>
  </si>
  <si>
    <t xml:space="preserve">Umm Abdo </t>
  </si>
  <si>
    <t>Housewife</t>
  </si>
  <si>
    <t>1,5</t>
  </si>
  <si>
    <t>Farafra neighborhood, Shabaniyah School Street</t>
  </si>
  <si>
    <t>Living with others/family members without paying rent</t>
  </si>
  <si>
    <t>Yes, but I plan to move in the next few years</t>
  </si>
  <si>
    <t>The house's destruction</t>
  </si>
  <si>
    <t>1. The lack of fixed phones
2. No markets nearby</t>
  </si>
  <si>
    <t>Rawan Tayar</t>
  </si>
  <si>
    <t>Do not work</t>
  </si>
  <si>
    <t>Increased prices</t>
  </si>
  <si>
    <t>Sobhya Saro</t>
  </si>
  <si>
    <t>Al Moheb neighborhood, Bab Al Nasr Street</t>
  </si>
  <si>
    <t>Yes, I don't expect to move</t>
  </si>
  <si>
    <t>-</t>
  </si>
  <si>
    <t>Yes</t>
  </si>
  <si>
    <t>1. Unavailability of services
2. The lack of cleanliness</t>
  </si>
  <si>
    <t xml:space="preserve">Alia Bubbly </t>
  </si>
  <si>
    <t>Teacher / Basic Education</t>
  </si>
  <si>
    <t>Farafra neighborhood</t>
  </si>
  <si>
    <t>The house can't be sold, I don't have enough money to leave, The family is here</t>
  </si>
  <si>
    <t>1. There is no damage to the infrastructure at house.</t>
  </si>
  <si>
    <t xml:space="preserve">The cost, Licensing for repair or restorations (approval) is complicated., Providing alternative housing </t>
  </si>
  <si>
    <t>The house's destruction, Damage to infrastructure, Increased prices, Lack of security</t>
  </si>
  <si>
    <t>1. Lack of services
2. Lack of cleanliness</t>
  </si>
  <si>
    <t xml:space="preserve">Ahmed Tufi </t>
  </si>
  <si>
    <t xml:space="preserve">Dealer </t>
  </si>
  <si>
    <t xml:space="preserve">Subhia Khatib </t>
  </si>
  <si>
    <t>Farafra neighborhood, Al-Qarnasiya Street</t>
  </si>
  <si>
    <t>The family is here</t>
  </si>
  <si>
    <t>Licensing for repair or restorations (approval) is complicated.</t>
  </si>
  <si>
    <t>Bakri Mousa Al-Agha</t>
  </si>
  <si>
    <t>Retired employee</t>
  </si>
  <si>
    <t>1. No markets nearby</t>
  </si>
  <si>
    <t>Mohamed Farwati</t>
  </si>
  <si>
    <t>Dealer</t>
  </si>
  <si>
    <t xml:space="preserve"> United Arab Emirates (UAE)</t>
  </si>
  <si>
    <t>Modern House</t>
  </si>
  <si>
    <t>I've already left</t>
  </si>
  <si>
    <t>Residence abroad</t>
  </si>
  <si>
    <t>Insufficient availability of electricity</t>
  </si>
  <si>
    <t>Residency abroad hindered the restoration of the house</t>
  </si>
  <si>
    <t>Majda jmrok</t>
  </si>
  <si>
    <t>An employee of the University of Aleppo, Faculty of Architecture</t>
  </si>
  <si>
    <t>Bab Alhadid</t>
  </si>
  <si>
    <t>Damage to infrastructure</t>
  </si>
  <si>
    <t>1. The lack of electricity
2. The lack of transportation</t>
  </si>
  <si>
    <t>Kefah Kurdi</t>
  </si>
  <si>
    <t xml:space="preserve"> muazafat bijamieat halab An employee at the University of Aleppo</t>
  </si>
  <si>
    <t>Modern Aleppo, behind the Al-Rahman Mosque</t>
  </si>
  <si>
    <t>The lack of electricity</t>
  </si>
  <si>
    <t>Ghada Jmrok</t>
  </si>
  <si>
    <t>President of the Union of State and Municipalities Workers in Aleppo</t>
  </si>
  <si>
    <t>Alfid</t>
  </si>
  <si>
    <t>Tenant</t>
  </si>
  <si>
    <t>1. The house rent
2. The cost of living
3. The limited income that is not enough</t>
  </si>
  <si>
    <t>Fahmi</t>
  </si>
  <si>
    <t>Engineer</t>
  </si>
  <si>
    <t>Aleppo</t>
  </si>
  <si>
    <t>Satisfied with my current house, I don't have enough money to leave, I can't find a suitable place to live</t>
  </si>
  <si>
    <t>Increase in expenses compared to income</t>
  </si>
  <si>
    <t>The house's destruction, Increased prices, Lack of security</t>
  </si>
  <si>
    <t>1. The lack of security
2. The lack of water
3. The lack of electricity (as usual in the past)</t>
  </si>
  <si>
    <t>The cost, Psychological exhaustion and fear of theft after the restoration</t>
  </si>
  <si>
    <t>Unknown</t>
  </si>
  <si>
    <t>Aqaba neighborhood, Al-Asmaei Street</t>
  </si>
  <si>
    <t>The house needs modern facilities</t>
  </si>
  <si>
    <t>Damage to infrastructure, Increased prices, Lack of security</t>
  </si>
  <si>
    <t>Bayt Samaqia</t>
  </si>
  <si>
    <t>Clothes seller</t>
  </si>
  <si>
    <t>The house cannot accommodate the number of family members</t>
  </si>
  <si>
    <t>The house's destruction, Damage to infrastructure, Lack of security</t>
  </si>
  <si>
    <t>Jokdar</t>
  </si>
  <si>
    <t>School teacher</t>
  </si>
  <si>
    <t>Aqaba neighborhood, Princess Mawia Street</t>
  </si>
  <si>
    <t>Damage to infrastructure, Lack of security</t>
  </si>
  <si>
    <t>Bayt Bawadaqiji</t>
  </si>
  <si>
    <t>Bayt Hajjar</t>
  </si>
  <si>
    <t xml:space="preserve">Bayt Al-Sabouni </t>
  </si>
  <si>
    <t>Carpenter</t>
  </si>
  <si>
    <t>I don't have enough money to leave, I can't find a suitable place to live, The family is here</t>
  </si>
  <si>
    <t>Damage to infrastructure, Increased prices</t>
  </si>
  <si>
    <t>1. The lack of electricity
2. The lack of heating materials</t>
  </si>
  <si>
    <t xml:space="preserve">Bayt Fattal </t>
  </si>
  <si>
    <t>An employee of the electricity company</t>
  </si>
  <si>
    <t>Satisfied with my current house, The family is here</t>
  </si>
  <si>
    <t>1. The lack of electricity
2. The lack of water sometimes</t>
  </si>
  <si>
    <t>Bayt Kassab</t>
  </si>
  <si>
    <t>Free business</t>
  </si>
  <si>
    <t>Bayt Labban</t>
  </si>
  <si>
    <t>Food seller</t>
  </si>
  <si>
    <t>Satisfied with my current house</t>
  </si>
  <si>
    <t>X</t>
  </si>
  <si>
    <t>Count of Age groups</t>
  </si>
  <si>
    <t>Column Labels</t>
  </si>
  <si>
    <t>Row Labels</t>
  </si>
  <si>
    <t>Female</t>
  </si>
  <si>
    <t>Male</t>
  </si>
  <si>
    <t>(blank)</t>
  </si>
  <si>
    <t>Grand Total</t>
  </si>
  <si>
    <t>18-24</t>
  </si>
  <si>
    <t>25-40</t>
  </si>
  <si>
    <t>40-59</t>
  </si>
  <si>
    <t>60 Plus</t>
  </si>
  <si>
    <t>Unemployed</t>
  </si>
  <si>
    <t>Merchants</t>
  </si>
  <si>
    <t>Handicraft</t>
  </si>
  <si>
    <t>Government employees</t>
  </si>
  <si>
    <t>Count of Jobs</t>
  </si>
  <si>
    <t>Timestamp</t>
  </si>
  <si>
    <t>Gender</t>
  </si>
  <si>
    <t>Age groups</t>
  </si>
  <si>
    <t>Jobs</t>
  </si>
  <si>
    <t>Ownership</t>
  </si>
  <si>
    <t>Stay in the Old City of Aleppo</t>
  </si>
  <si>
    <t xml:space="preserve">Residence in old Aleppo </t>
  </si>
  <si>
    <t>Reasons for not moving</t>
  </si>
  <si>
    <t>Satisfaction level with current living arrangements</t>
  </si>
  <si>
    <t>Reasons behind not Satisfaction</t>
  </si>
  <si>
    <t>N13 What are the most prominent problems and obstacles you face during the process of rehabilitating and rebuilding your house damaged by the Syrian war?</t>
  </si>
  <si>
    <t>United Arab Emirates (UAE)</t>
  </si>
  <si>
    <t>An employee at the University of Aleppo</t>
  </si>
  <si>
    <t>1. The lack of electricity</t>
  </si>
  <si>
    <t>Ibrahim Haffar</t>
  </si>
  <si>
    <t>leather Tanning</t>
  </si>
  <si>
    <t>Jameh Al-Qiqan Street</t>
  </si>
  <si>
    <t>The house's destruction, Lack of security</t>
  </si>
  <si>
    <t>1. Insufficient quantity of potable water
2. Power cuts due to damage to electrical installations</t>
  </si>
  <si>
    <t>Abdul Rahman Moussalli</t>
  </si>
  <si>
    <t>Shoe maker</t>
  </si>
  <si>
    <t xml:space="preserve">1. Insufficient quantity of potable water
2.  Power outages due to damage to electrical installations </t>
  </si>
  <si>
    <t>Muhammad Tariq Dawara</t>
  </si>
  <si>
    <t>Falafel and fatteh store</t>
  </si>
  <si>
    <t>1. Insufficient quantity of potable water
2. Power outages due to damaged electrical installations</t>
  </si>
  <si>
    <t>Statistics</t>
  </si>
  <si>
    <t>1. very satisfied</t>
  </si>
  <si>
    <t>2. satisfied</t>
  </si>
  <si>
    <t>3. moderatly satisfied</t>
  </si>
  <si>
    <t>4. not satisfied</t>
  </si>
  <si>
    <t>5. not at all satisfied</t>
  </si>
  <si>
    <t>n (=counta)</t>
  </si>
  <si>
    <t>Blanks (=countblank)</t>
  </si>
  <si>
    <t>Total (=sum)</t>
  </si>
  <si>
    <t>Counts (=countif)</t>
  </si>
  <si>
    <t>Valid Percents</t>
  </si>
  <si>
    <t>Count of Ownership</t>
  </si>
  <si>
    <t>Question</t>
  </si>
  <si>
    <t>What are the problems with the infrastructure and facilities that you suffered from being inaccessible after the war in Syria?</t>
  </si>
  <si>
    <t>No.</t>
  </si>
  <si>
    <t>Responses</t>
  </si>
  <si>
    <t>Themes</t>
  </si>
  <si>
    <t>Codes</t>
  </si>
  <si>
    <t>Insufficient quantities of drinking water</t>
  </si>
  <si>
    <t>p</t>
  </si>
  <si>
    <t>Public and private physical structures</t>
  </si>
  <si>
    <t>Frequency</t>
  </si>
  <si>
    <t>Proportion</t>
  </si>
  <si>
    <t>Power outage due to damaged electrical facilities</t>
  </si>
  <si>
    <t>Economic infrastructure</t>
  </si>
  <si>
    <t>e</t>
  </si>
  <si>
    <t>The lack of fixed phones</t>
  </si>
  <si>
    <t>Affordable house</t>
  </si>
  <si>
    <t>a</t>
  </si>
  <si>
    <t>No markets nearby</t>
  </si>
  <si>
    <t>Waste mangement</t>
  </si>
  <si>
    <t>w</t>
  </si>
  <si>
    <t>Security</t>
  </si>
  <si>
    <t>s</t>
  </si>
  <si>
    <t>Non-renewable resource</t>
  </si>
  <si>
    <t>n</t>
  </si>
  <si>
    <t>The lack of services</t>
  </si>
  <si>
    <t xml:space="preserve">Transportation </t>
  </si>
  <si>
    <t>T</t>
  </si>
  <si>
    <t>The lack of cleanliness</t>
  </si>
  <si>
    <t>The lack of transportation</t>
  </si>
  <si>
    <t>t</t>
  </si>
  <si>
    <t>The house rent</t>
  </si>
  <si>
    <t>The cost of living</t>
  </si>
  <si>
    <t>The limited income that is not enough</t>
  </si>
  <si>
    <t>The lack of security</t>
  </si>
  <si>
    <t>The lack of water</t>
  </si>
  <si>
    <t xml:space="preserve">The lack of electricity </t>
  </si>
  <si>
    <t>The lack of heating materials</t>
  </si>
  <si>
    <t>The lack of water sometimes</t>
  </si>
  <si>
    <t>Insufficient quantity of potable water</t>
  </si>
  <si>
    <t>Power cuts due to damage to electrical installations</t>
  </si>
  <si>
    <t xml:space="preserve">Power outages due to damage to electrical installations </t>
  </si>
  <si>
    <t>Power outages due to damaged electrical installations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</si>
</sst>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sz val="10"/>
      <color theme="0" tint="-0.499984740745262"/>
      <name val="Arial"/>
      <family val="2"/>
    </font>
    <font>
      <b/>
      <sz val="9"/>
      <color rgb="FF000000"/>
      <name val="Palatino Linotype"/>
      <family val="1"/>
    </font>
    <font>
      <sz val="9"/>
      <color rgb="FF000000"/>
      <name val="Palatino Linotype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/>
    </xf>
    <xf numFmtId="9" fontId="0" fillId="0" borderId="0" xfId="1" applyFont="1" applyAlignment="1"/>
    <xf numFmtId="0" fontId="3" fillId="0" borderId="0" xfId="0" applyFont="1"/>
    <xf numFmtId="0" fontId="2" fillId="0" borderId="0" xfId="0" applyFont="1"/>
    <xf numFmtId="0" fontId="5" fillId="0" borderId="0" xfId="0" applyFont="1"/>
    <xf numFmtId="9" fontId="0" fillId="0" borderId="0" xfId="1" applyFont="1" applyFill="1" applyAlignment="1"/>
    <xf numFmtId="9" fontId="0" fillId="4" borderId="0" xfId="1" applyFont="1" applyFill="1" applyAlignment="1"/>
    <xf numFmtId="9" fontId="0" fillId="3" borderId="0" xfId="1" applyFont="1" applyFill="1" applyAlignment="1"/>
    <xf numFmtId="9" fontId="0" fillId="2" borderId="0" xfId="1" applyFont="1" applyFill="1" applyAlignment="1"/>
    <xf numFmtId="0" fontId="6" fillId="0" borderId="0" xfId="0" applyFont="1"/>
    <xf numFmtId="0" fontId="4" fillId="0" borderId="0" xfId="0" applyFont="1" applyAlignment="1">
      <alignment horizontal="center"/>
    </xf>
    <xf numFmtId="9" fontId="3" fillId="4" borderId="0" xfId="1" applyFont="1" applyFill="1" applyAlignment="1"/>
    <xf numFmtId="9" fontId="3" fillId="3" borderId="0" xfId="1" applyFont="1" applyFill="1" applyAlignment="1"/>
    <xf numFmtId="0" fontId="7" fillId="0" borderId="0" xfId="0" applyFont="1"/>
    <xf numFmtId="9" fontId="0" fillId="4" borderId="0" xfId="0" applyNumberFormat="1" applyFill="1"/>
    <xf numFmtId="9" fontId="0" fillId="2" borderId="0" xfId="0" applyNumberFormat="1" applyFill="1"/>
    <xf numFmtId="0" fontId="4" fillId="0" borderId="0" xfId="2"/>
    <xf numFmtId="0" fontId="2" fillId="0" borderId="0" xfId="2" applyFont="1"/>
    <xf numFmtId="0" fontId="8" fillId="0" borderId="0" xfId="2" applyFont="1"/>
    <xf numFmtId="0" fontId="4" fillId="0" borderId="0" xfId="2" applyAlignment="1">
      <alignment horizontal="left"/>
    </xf>
    <xf numFmtId="9" fontId="0" fillId="0" borderId="0" xfId="3" applyFont="1" applyAlignment="1"/>
    <xf numFmtId="0" fontId="4" fillId="0" borderId="0" xfId="2" pivotButton="1"/>
    <xf numFmtId="0" fontId="3" fillId="0" borderId="0" xfId="2" applyFont="1"/>
    <xf numFmtId="0" fontId="8" fillId="0" borderId="0" xfId="2" applyFont="1" applyAlignment="1">
      <alignment wrapText="1"/>
    </xf>
    <xf numFmtId="164" fontId="2" fillId="0" borderId="0" xfId="2" applyNumberFormat="1" applyFont="1" applyAlignment="1">
      <alignment horizontal="left" vertical="center"/>
    </xf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164" fontId="2" fillId="5" borderId="0" xfId="2" applyNumberFormat="1" applyFont="1" applyFill="1" applyAlignment="1">
      <alignment horizontal="left" vertical="center"/>
    </xf>
    <xf numFmtId="0" fontId="2" fillId="5" borderId="0" xfId="2" applyFont="1" applyFill="1"/>
    <xf numFmtId="0" fontId="3" fillId="5" borderId="0" xfId="2" applyFont="1" applyFill="1"/>
    <xf numFmtId="0" fontId="2" fillId="5" borderId="0" xfId="2" applyFont="1" applyFill="1" applyAlignment="1">
      <alignment horizontal="center"/>
    </xf>
    <xf numFmtId="0" fontId="3" fillId="5" borderId="0" xfId="2" applyFont="1" applyFill="1" applyAlignment="1">
      <alignment horizontal="center"/>
    </xf>
    <xf numFmtId="0" fontId="4" fillId="5" borderId="0" xfId="2" applyFill="1"/>
    <xf numFmtId="0" fontId="4" fillId="0" borderId="0" xfId="2" applyAlignment="1">
      <alignment horizontal="center"/>
    </xf>
    <xf numFmtId="0" fontId="2" fillId="0" borderId="0" xfId="2" applyFont="1" applyAlignment="1">
      <alignment horizontal="right"/>
    </xf>
    <xf numFmtId="0" fontId="2" fillId="0" borderId="0" xfId="2" applyFont="1" applyAlignment="1">
      <alignment horizontal="left"/>
    </xf>
    <xf numFmtId="9" fontId="4" fillId="0" borderId="0" xfId="2" applyNumberFormat="1"/>
    <xf numFmtId="49" fontId="2" fillId="0" borderId="0" xfId="2" applyNumberFormat="1" applyFont="1"/>
    <xf numFmtId="0" fontId="4" fillId="0" borderId="0" xfId="2" applyAlignment="1">
      <alignment horizontal="right"/>
    </xf>
    <xf numFmtId="9" fontId="0" fillId="0" borderId="0" xfId="3" applyFont="1" applyAlignment="1">
      <alignment horizontal="right"/>
    </xf>
    <xf numFmtId="9" fontId="4" fillId="0" borderId="0" xfId="2" applyNumberFormat="1" applyAlignment="1">
      <alignment horizontal="right"/>
    </xf>
    <xf numFmtId="0" fontId="5" fillId="0" borderId="0" xfId="2" applyFont="1"/>
    <xf numFmtId="0" fontId="4" fillId="6" borderId="1" xfId="2" applyFill="1" applyBorder="1" applyAlignment="1">
      <alignment horizontal="center" vertical="center"/>
    </xf>
    <xf numFmtId="0" fontId="4" fillId="6" borderId="2" xfId="2" applyFill="1" applyBorder="1" applyAlignment="1">
      <alignment horizontal="center" vertical="center"/>
    </xf>
    <xf numFmtId="0" fontId="4" fillId="6" borderId="3" xfId="2" applyFill="1" applyBorder="1" applyAlignment="1">
      <alignment horizontal="center" vertical="center" wrapText="1"/>
    </xf>
    <xf numFmtId="0" fontId="4" fillId="0" borderId="1" xfId="2" applyBorder="1"/>
    <xf numFmtId="0" fontId="4" fillId="0" borderId="2" xfId="2" applyBorder="1" applyAlignment="1">
      <alignment horizontal="center"/>
    </xf>
    <xf numFmtId="9" fontId="0" fillId="0" borderId="3" xfId="3" applyFont="1" applyBorder="1" applyAlignment="1">
      <alignment horizontal="center"/>
    </xf>
    <xf numFmtId="9" fontId="0" fillId="0" borderId="2" xfId="3" applyFont="1" applyBorder="1" applyAlignment="1">
      <alignment horizontal="center"/>
    </xf>
    <xf numFmtId="0" fontId="4" fillId="5" borderId="1" xfId="2" applyFill="1" applyBorder="1"/>
    <xf numFmtId="0" fontId="4" fillId="5" borderId="2" xfId="2" applyFill="1" applyBorder="1" applyAlignment="1">
      <alignment horizontal="center"/>
    </xf>
    <xf numFmtId="9" fontId="0" fillId="5" borderId="3" xfId="3" applyFont="1" applyFill="1" applyBorder="1" applyAlignment="1">
      <alignment horizontal="center"/>
    </xf>
    <xf numFmtId="9" fontId="0" fillId="5" borderId="2" xfId="3" applyFont="1" applyFill="1" applyBorder="1" applyAlignment="1">
      <alignment horizontal="center"/>
    </xf>
    <xf numFmtId="9" fontId="0" fillId="0" borderId="3" xfId="3" applyFont="1" applyFill="1" applyBorder="1" applyAlignment="1">
      <alignment horizontal="center"/>
    </xf>
    <xf numFmtId="9" fontId="0" fillId="0" borderId="2" xfId="3" applyFont="1" applyFill="1" applyBorder="1" applyAlignment="1">
      <alignment horizontal="center"/>
    </xf>
    <xf numFmtId="0" fontId="4" fillId="2" borderId="0" xfId="2" applyFill="1"/>
    <xf numFmtId="9" fontId="0" fillId="5" borderId="0" xfId="3" applyFont="1" applyFill="1"/>
    <xf numFmtId="9" fontId="0" fillId="5" borderId="0" xfId="3" applyFont="1" applyFill="1" applyAlignment="1"/>
    <xf numFmtId="9" fontId="4" fillId="5" borderId="0" xfId="2" applyNumberFormat="1" applyFill="1"/>
    <xf numFmtId="0" fontId="2" fillId="0" borderId="0" xfId="2" applyFont="1" applyAlignment="1">
      <alignment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Normal" xfId="0" builtinId="0"/>
    <cellStyle name="Normal 2" xfId="2" xr:uid="{00000000-0005-0000-0000-00002F000000}"/>
    <cellStyle name="Percent" xfId="1" builtinId="5"/>
    <cellStyle name="Percent 2" xfId="3" xr:uid="{548391C2-FF7D-45EF-8FC3-00EA72EDF485}"/>
  </cellStyles>
  <dxfs count="0"/>
  <tableStyles count="0" defaultTableStyle="TableStyleMedium2" defaultPivotStyle="PivotStyleLight16"/>
  <colors>
    <mruColors>
      <color rgb="FFF57BF2"/>
      <color rgb="FFCE9B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[Traditional Courtyard Housing in The Old City of Aleppo (Survey and Questionnaire.xlsx]Ownership &amp; (25)!PivotTable19</c:name>
    <c:fmtId val="9"/>
  </c:pivotSource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  <a:latin typeface="+mn-lt"/>
                <a:ea typeface="+mn-ea"/>
                <a:cs typeface="+mn-cs"/>
              </a:defRPr>
            </a:pPr>
            <a:r>
              <a:rPr lang="en-GB" sz="1400"/>
              <a:t>Chart </a:t>
            </a:r>
            <a:r>
              <a:rPr lang="en-GB"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  <a:latin typeface="+mn-lt"/>
                <a:ea typeface="+mn-ea"/>
                <a:cs typeface="+mn-cs"/>
              </a:rPr>
              <a:t>The</a:t>
            </a:r>
            <a:r>
              <a:rPr lang="en-GB" sz="1400" b="0" i="0" baseline="0">
                <a:effectLst/>
              </a:rPr>
              <a:t> </a:t>
            </a:r>
            <a:r>
              <a:rPr lang="en-GB"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  <a:latin typeface="+mn-lt"/>
                <a:ea typeface="+mn-ea"/>
                <a:cs typeface="+mn-cs"/>
              </a:rPr>
              <a:t>relationship</a:t>
            </a:r>
            <a:r>
              <a:rPr lang="en-GB" sz="1400" b="0" i="0" baseline="0">
                <a:effectLst/>
              </a:rPr>
              <a:t> </a:t>
            </a:r>
            <a:r>
              <a:rPr lang="en-GB"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  <a:latin typeface="+mn-lt"/>
                <a:ea typeface="+mn-ea"/>
                <a:cs typeface="+mn-cs"/>
              </a:rPr>
              <a:t>between</a:t>
            </a:r>
            <a:r>
              <a:rPr lang="en-GB" sz="1400" b="0" i="0" baseline="0">
                <a:effectLst/>
              </a:rPr>
              <a:t> the </a:t>
            </a:r>
            <a:r>
              <a:rPr lang="en-GB"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  <a:latin typeface="+mn-lt"/>
                <a:ea typeface="+mn-ea"/>
                <a:cs typeface="+mn-cs"/>
              </a:rPr>
              <a:t>ownership</a:t>
            </a:r>
            <a:r>
              <a:rPr lang="en-GB" sz="1400" b="0" i="0" baseline="0">
                <a:effectLst/>
              </a:rPr>
              <a:t> </a:t>
            </a:r>
            <a:r>
              <a:rPr lang="en-GB"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  <a:latin typeface="+mn-lt"/>
                <a:ea typeface="+mn-ea"/>
                <a:cs typeface="+mn-cs"/>
              </a:rPr>
              <a:t>and</a:t>
            </a:r>
            <a:r>
              <a:rPr lang="en-GB" sz="1400" b="0" i="0" baseline="0">
                <a:effectLst/>
              </a:rPr>
              <a:t> the residence in old Aleppo </a:t>
            </a:r>
            <a:endParaRPr lang="en-DE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rgbClr val="000000">
                  <a:lumMod val="65000"/>
                  <a:lumOff val="35000"/>
                </a:srgb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'Ownership &amp; (25)'!$B$1:$B$2</c:f>
              <c:strCache>
                <c:ptCount val="1"/>
                <c:pt idx="0">
                  <c:v>I don't plan to leave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'Ownership &amp; (25)'!$A$3:$A$7</c:f>
              <c:strCache>
                <c:ptCount val="4"/>
                <c:pt idx="0">
                  <c:v>Living with others/family members without paying rent</c:v>
                </c:pt>
                <c:pt idx="1">
                  <c:v>Tenant</c:v>
                </c:pt>
                <c:pt idx="2">
                  <c:v>The owner of the house</c:v>
                </c:pt>
                <c:pt idx="3">
                  <c:v>(blank)</c:v>
                </c:pt>
              </c:strCache>
            </c:strRef>
          </c:cat>
          <c:val>
            <c:numRef>
              <c:f>'Ownership &amp; (25)'!$B$3:$B$7</c:f>
              <c:numCache>
                <c:formatCode>General</c:formatCode>
                <c:ptCount val="4"/>
                <c:pt idx="0">
                  <c:v>1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E6-4413-9A8B-919772E83B08}"/>
            </c:ext>
          </c:extLst>
        </c:ser>
        <c:ser>
          <c:idx val="1"/>
          <c:order val="1"/>
          <c:tx>
            <c:strRef>
              <c:f>'Ownership &amp; (25)'!$C$1:$C$2</c:f>
              <c:strCache>
                <c:ptCount val="1"/>
                <c:pt idx="0">
                  <c:v>I've already left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'Ownership &amp; (25)'!$A$3:$A$7</c:f>
              <c:strCache>
                <c:ptCount val="4"/>
                <c:pt idx="0">
                  <c:v>Living with others/family members without paying rent</c:v>
                </c:pt>
                <c:pt idx="1">
                  <c:v>Tenant</c:v>
                </c:pt>
                <c:pt idx="2">
                  <c:v>The owner of the house</c:v>
                </c:pt>
                <c:pt idx="3">
                  <c:v>(blank)</c:v>
                </c:pt>
              </c:strCache>
            </c:strRef>
          </c:cat>
          <c:val>
            <c:numRef>
              <c:f>'Ownership &amp; (25)'!$C$3:$C$7</c:f>
              <c:numCache>
                <c:formatCode>General</c:formatCode>
                <c:ptCount val="4"/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E6-4413-9A8B-919772E83B08}"/>
            </c:ext>
          </c:extLst>
        </c:ser>
        <c:ser>
          <c:idx val="2"/>
          <c:order val="2"/>
          <c:tx>
            <c:strRef>
              <c:f>'Ownership &amp; (25)'!$D$1:$D$2</c:f>
              <c:strCache>
                <c:ptCount val="1"/>
                <c:pt idx="0">
                  <c:v>Yes, but I plan to move in the next few years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'Ownership &amp; (25)'!$A$3:$A$7</c:f>
              <c:strCache>
                <c:ptCount val="4"/>
                <c:pt idx="0">
                  <c:v>Living with others/family members without paying rent</c:v>
                </c:pt>
                <c:pt idx="1">
                  <c:v>Tenant</c:v>
                </c:pt>
                <c:pt idx="2">
                  <c:v>The owner of the house</c:v>
                </c:pt>
                <c:pt idx="3">
                  <c:v>(blank)</c:v>
                </c:pt>
              </c:strCache>
            </c:strRef>
          </c:cat>
          <c:val>
            <c:numRef>
              <c:f>'Ownership &amp; (25)'!$D$3:$D$7</c:f>
              <c:numCache>
                <c:formatCode>General</c:formatCode>
                <c:ptCount val="4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E6-4413-9A8B-919772E83B08}"/>
            </c:ext>
          </c:extLst>
        </c:ser>
        <c:ser>
          <c:idx val="3"/>
          <c:order val="3"/>
          <c:tx>
            <c:strRef>
              <c:f>'Ownership &amp; (25)'!$E$1:$E$2</c:f>
              <c:strCache>
                <c:ptCount val="1"/>
                <c:pt idx="0">
                  <c:v>Yes, I don't expect to move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'Ownership &amp; (25)'!$A$3:$A$7</c:f>
              <c:strCache>
                <c:ptCount val="4"/>
                <c:pt idx="0">
                  <c:v>Living with others/family members without paying rent</c:v>
                </c:pt>
                <c:pt idx="1">
                  <c:v>Tenant</c:v>
                </c:pt>
                <c:pt idx="2">
                  <c:v>The owner of the house</c:v>
                </c:pt>
                <c:pt idx="3">
                  <c:v>(blank)</c:v>
                </c:pt>
              </c:strCache>
            </c:strRef>
          </c:cat>
          <c:val>
            <c:numRef>
              <c:f>'Ownership &amp; (25)'!$E$3:$E$7</c:f>
              <c:numCache>
                <c:formatCode>General</c:formatCode>
                <c:ptCount val="4"/>
                <c:pt idx="0">
                  <c:v>2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E6-4413-9A8B-919772E83B08}"/>
            </c:ext>
          </c:extLst>
        </c:ser>
        <c:ser>
          <c:idx val="4"/>
          <c:order val="4"/>
          <c:tx>
            <c:strRef>
              <c:f>'Ownership &amp; (25)'!$F$1:$F$2</c:f>
              <c:strCache>
                <c:ptCount val="1"/>
                <c:pt idx="0">
                  <c:v>(blank)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'Ownership &amp; (25)'!$A$3:$A$7</c:f>
              <c:strCache>
                <c:ptCount val="4"/>
                <c:pt idx="0">
                  <c:v>Living with others/family members without paying rent</c:v>
                </c:pt>
                <c:pt idx="1">
                  <c:v>Tenant</c:v>
                </c:pt>
                <c:pt idx="2">
                  <c:v>The owner of the house</c:v>
                </c:pt>
                <c:pt idx="3">
                  <c:v>(blank)</c:v>
                </c:pt>
              </c:strCache>
            </c:strRef>
          </c:cat>
          <c:val>
            <c:numRef>
              <c:f>'Ownership &amp; (25)'!$F$3:$F$7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4-7CE6-4413-9A8B-919772E83B0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70278256"/>
        <c:axId val="480870448"/>
      </c:barChart>
      <c:catAx>
        <c:axId val="370278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480870448"/>
        <c:crosses val="autoZero"/>
        <c:auto val="1"/>
        <c:lblAlgn val="ctr"/>
        <c:lblOffset val="100"/>
        <c:noMultiLvlLbl val="0"/>
      </c:catAx>
      <c:valAx>
        <c:axId val="480870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370278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Environmental</a:t>
            </a:r>
            <a:r>
              <a:rPr lang="en-US" baseline="0"/>
              <a:t> </a:t>
            </a:r>
            <a:r>
              <a:rPr lang="en-US"/>
              <a:t>sustainability, waste category </a:t>
            </a:r>
          </a:p>
        </c:rich>
      </c:tx>
      <c:layout>
        <c:manualLayout>
          <c:xMode val="edge"/>
          <c:yMode val="edge"/>
          <c:x val="0.36044932481522129"/>
          <c:y val="2.50610307631552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Sheet3!$M$121</c:f>
              <c:strCache>
                <c:ptCount val="1"/>
                <c:pt idx="0">
                  <c:v>S19 Waste and war remnants disposal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Sheet3!$N$119:$AD$120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Sheet3!$N$121:$AD$121</c:f>
              <c:numCache>
                <c:formatCode>0%</c:formatCode>
                <c:ptCount val="17"/>
                <c:pt idx="0">
                  <c:v>0.22222222222222221</c:v>
                </c:pt>
                <c:pt idx="1">
                  <c:v>0</c:v>
                </c:pt>
                <c:pt idx="2">
                  <c:v>0.33333333333333331</c:v>
                </c:pt>
                <c:pt idx="3">
                  <c:v>0</c:v>
                </c:pt>
                <c:pt idx="4">
                  <c:v>0.44444444444444442</c:v>
                </c:pt>
                <c:pt idx="6">
                  <c:v>0.1111111111111111</c:v>
                </c:pt>
                <c:pt idx="7">
                  <c:v>0.22222222222222221</c:v>
                </c:pt>
                <c:pt idx="8">
                  <c:v>0.33333333333333331</c:v>
                </c:pt>
                <c:pt idx="9">
                  <c:v>0</c:v>
                </c:pt>
                <c:pt idx="10">
                  <c:v>0.33333333333333331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0.66666666666666663</c:v>
                </c:pt>
                <c:pt idx="16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1C-4FDE-8257-D9C3B11540F9}"/>
            </c:ext>
          </c:extLst>
        </c:ser>
        <c:ser>
          <c:idx val="1"/>
          <c:order val="1"/>
          <c:tx>
            <c:strRef>
              <c:f>Sheet3!$M$122</c:f>
              <c:strCache>
                <c:ptCount val="1"/>
                <c:pt idx="0">
                  <c:v>S20 Recycling and the use of backfill for reconstruction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Sheet3!$N$119:$AD$120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Sheet3!$N$122:$AD$122</c:f>
              <c:numCache>
                <c:formatCode>0%</c:formatCode>
                <c:ptCount val="17"/>
                <c:pt idx="0">
                  <c:v>0</c:v>
                </c:pt>
                <c:pt idx="1">
                  <c:v>0.1111111111111111</c:v>
                </c:pt>
                <c:pt idx="2">
                  <c:v>0.1111111111111111</c:v>
                </c:pt>
                <c:pt idx="3">
                  <c:v>0.1111111111111111</c:v>
                </c:pt>
                <c:pt idx="4">
                  <c:v>0.66666666666666663</c:v>
                </c:pt>
                <c:pt idx="6">
                  <c:v>0.125</c:v>
                </c:pt>
                <c:pt idx="7">
                  <c:v>0</c:v>
                </c:pt>
                <c:pt idx="8">
                  <c:v>0.125</c:v>
                </c:pt>
                <c:pt idx="9">
                  <c:v>0.125</c:v>
                </c:pt>
                <c:pt idx="10">
                  <c:v>0.625</c:v>
                </c:pt>
                <c:pt idx="12">
                  <c:v>0</c:v>
                </c:pt>
                <c:pt idx="13">
                  <c:v>0</c:v>
                </c:pt>
                <c:pt idx="14">
                  <c:v>0.66666666666666663</c:v>
                </c:pt>
                <c:pt idx="15">
                  <c:v>8.3333333333333329E-2</c:v>
                </c:pt>
                <c:pt idx="1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1C-4FDE-8257-D9C3B1154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9207311"/>
        <c:axId val="824651311"/>
      </c:barChart>
      <c:catAx>
        <c:axId val="8192073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24651311"/>
        <c:crosses val="autoZero"/>
        <c:auto val="1"/>
        <c:lblAlgn val="ctr"/>
        <c:lblOffset val="100"/>
        <c:noMultiLvlLbl val="0"/>
      </c:catAx>
      <c:valAx>
        <c:axId val="824651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Satisfaction levels (%) </a:t>
                </a:r>
              </a:p>
              <a:p>
                <a:pPr>
                  <a:defRPr/>
                </a:pPr>
                <a:r>
                  <a:rPr lang="en-US"/>
                  <a:t>based on the location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19207311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  <a:latin typeface="+mn-lt"/>
                <a:ea typeface="+mn-ea"/>
                <a:cs typeface="+mn-cs"/>
              </a:rPr>
              <a:t>Environmental sustainability, materials and resources </a:t>
            </a:r>
            <a:r>
              <a:rPr lang="en-US" sz="1400" b="0" i="0" u="none" strike="noStrike" baseline="0">
                <a:effectLst/>
              </a:rPr>
              <a:t>category </a:t>
            </a:r>
            <a:endParaRPr lang="en-US" sz="1400" b="0" i="0" u="none" strike="noStrike" kern="1200" spc="0" baseline="0">
              <a:solidFill>
                <a:srgbClr val="000000">
                  <a:lumMod val="65000"/>
                  <a:lumOff val="35000"/>
                </a:srgbClr>
              </a:solidFill>
              <a:latin typeface="+mn-lt"/>
              <a:ea typeface="+mn-ea"/>
              <a:cs typeface="+mn-cs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1400" b="0" i="0" u="none" strike="noStrike" kern="1200" spc="0" baseline="0">
              <a:solidFill>
                <a:srgbClr val="000000">
                  <a:lumMod val="65000"/>
                  <a:lumOff val="35000"/>
                </a:srgb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Sheet3!$M$139</c:f>
              <c:strCache>
                <c:ptCount val="1"/>
                <c:pt idx="0">
                  <c:v>S15 Use of solar energy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Sheet3!$N$137:$AD$138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Sheet3!$N$139:$AD$139</c:f>
              <c:numCache>
                <c:formatCode>0%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0.33333333333333331</c:v>
                </c:pt>
                <c:pt idx="3">
                  <c:v>0.1111111111111111</c:v>
                </c:pt>
                <c:pt idx="4">
                  <c:v>0.55555555555555558</c:v>
                </c:pt>
                <c:pt idx="6">
                  <c:v>0</c:v>
                </c:pt>
                <c:pt idx="7">
                  <c:v>0.25</c:v>
                </c:pt>
                <c:pt idx="8">
                  <c:v>0.125</c:v>
                </c:pt>
                <c:pt idx="9">
                  <c:v>0.25</c:v>
                </c:pt>
                <c:pt idx="10">
                  <c:v>0.375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0.75</c:v>
                </c:pt>
                <c:pt idx="1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C4-4F88-AFD7-9EE5EFF6DD83}"/>
            </c:ext>
          </c:extLst>
        </c:ser>
        <c:ser>
          <c:idx val="1"/>
          <c:order val="1"/>
          <c:tx>
            <c:strRef>
              <c:f>Sheet3!$M$140</c:f>
              <c:strCache>
                <c:ptCount val="1"/>
                <c:pt idx="0">
                  <c:v>S16 Availability of electricity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Sheet3!$N$137:$AD$138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Sheet3!$N$140:$AD$140</c:f>
              <c:numCache>
                <c:formatCode>0%</c:formatCode>
                <c:ptCount val="17"/>
                <c:pt idx="0">
                  <c:v>0</c:v>
                </c:pt>
                <c:pt idx="1">
                  <c:v>0.1111111111111111</c:v>
                </c:pt>
                <c:pt idx="2">
                  <c:v>0.1111111111111111</c:v>
                </c:pt>
                <c:pt idx="3">
                  <c:v>0.66666666666666663</c:v>
                </c:pt>
                <c:pt idx="4">
                  <c:v>0.1111111111111111</c:v>
                </c:pt>
                <c:pt idx="6">
                  <c:v>0.1111111111111111</c:v>
                </c:pt>
                <c:pt idx="7">
                  <c:v>0.1111111111111111</c:v>
                </c:pt>
                <c:pt idx="8">
                  <c:v>0.33333333333333331</c:v>
                </c:pt>
                <c:pt idx="9">
                  <c:v>0.1111111111111111</c:v>
                </c:pt>
                <c:pt idx="10">
                  <c:v>0.33333333333333331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C4-4F88-AFD7-9EE5EFF6DD83}"/>
            </c:ext>
          </c:extLst>
        </c:ser>
        <c:ser>
          <c:idx val="2"/>
          <c:order val="2"/>
          <c:tx>
            <c:strRef>
              <c:f>Sheet3!$M$141</c:f>
              <c:strCache>
                <c:ptCount val="1"/>
                <c:pt idx="0">
                  <c:v>S17 Water availability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Sheet3!$N$137:$AD$138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Sheet3!$N$141:$AD$141</c:f>
              <c:numCache>
                <c:formatCode>0%</c:formatCode>
                <c:ptCount val="17"/>
                <c:pt idx="0">
                  <c:v>0.1111111111111111</c:v>
                </c:pt>
                <c:pt idx="1">
                  <c:v>0.22222222222222221</c:v>
                </c:pt>
                <c:pt idx="2">
                  <c:v>0.1111111111111111</c:v>
                </c:pt>
                <c:pt idx="3">
                  <c:v>0.22222222222222221</c:v>
                </c:pt>
                <c:pt idx="4">
                  <c:v>0.33333333333333331</c:v>
                </c:pt>
                <c:pt idx="6">
                  <c:v>0.55555555555555558</c:v>
                </c:pt>
                <c:pt idx="7">
                  <c:v>0.1111111111111111</c:v>
                </c:pt>
                <c:pt idx="8">
                  <c:v>0.1111111111111111</c:v>
                </c:pt>
                <c:pt idx="9">
                  <c:v>0</c:v>
                </c:pt>
                <c:pt idx="10">
                  <c:v>0.22222222222222221</c:v>
                </c:pt>
                <c:pt idx="12">
                  <c:v>0</c:v>
                </c:pt>
                <c:pt idx="13">
                  <c:v>0.16666666666666666</c:v>
                </c:pt>
                <c:pt idx="14">
                  <c:v>0</c:v>
                </c:pt>
                <c:pt idx="15">
                  <c:v>0.5</c:v>
                </c:pt>
                <c:pt idx="16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C4-4F88-AFD7-9EE5EFF6DD83}"/>
            </c:ext>
          </c:extLst>
        </c:ser>
        <c:ser>
          <c:idx val="3"/>
          <c:order val="3"/>
          <c:tx>
            <c:strRef>
              <c:f>Sheet3!$M$142</c:f>
              <c:strCache>
                <c:ptCount val="1"/>
                <c:pt idx="0">
                  <c:v>S18 Sanitation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Sheet3!$N$137:$AD$138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Sheet3!$N$142:$AD$142</c:f>
              <c:numCache>
                <c:formatCode>0%</c:formatCode>
                <c:ptCount val="17"/>
                <c:pt idx="0">
                  <c:v>0.1111111111111111</c:v>
                </c:pt>
                <c:pt idx="1">
                  <c:v>0.22222222222222221</c:v>
                </c:pt>
                <c:pt idx="2">
                  <c:v>0.22222222222222221</c:v>
                </c:pt>
                <c:pt idx="3">
                  <c:v>0.22222222222222221</c:v>
                </c:pt>
                <c:pt idx="4">
                  <c:v>0.22222222222222221</c:v>
                </c:pt>
                <c:pt idx="6">
                  <c:v>0.33333333333333331</c:v>
                </c:pt>
                <c:pt idx="7">
                  <c:v>0.22222222222222221</c:v>
                </c:pt>
                <c:pt idx="8">
                  <c:v>0.22222222222222221</c:v>
                </c:pt>
                <c:pt idx="9">
                  <c:v>0.22222222222222221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0.66666666666666663</c:v>
                </c:pt>
                <c:pt idx="15">
                  <c:v>0.33333333333333331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C4-4F88-AFD7-9EE5EFF6DD83}"/>
            </c:ext>
          </c:extLst>
        </c:ser>
        <c:ser>
          <c:idx val="4"/>
          <c:order val="4"/>
          <c:tx>
            <c:strRef>
              <c:f>Sheet3!$M$143</c:f>
              <c:strCache>
                <c:ptCount val="1"/>
                <c:pt idx="0">
                  <c:v>S21 Use of local materials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Sheet3!$N$137:$AD$138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Sheet3!$N$143:$AD$143</c:f>
              <c:numCache>
                <c:formatCode>0%</c:formatCode>
                <c:ptCount val="17"/>
                <c:pt idx="0">
                  <c:v>0.22222222222222221</c:v>
                </c:pt>
                <c:pt idx="1">
                  <c:v>0.1111111111111111</c:v>
                </c:pt>
                <c:pt idx="2">
                  <c:v>0</c:v>
                </c:pt>
                <c:pt idx="3">
                  <c:v>0.55555555555555558</c:v>
                </c:pt>
                <c:pt idx="4">
                  <c:v>0.1111111111111111</c:v>
                </c:pt>
                <c:pt idx="6">
                  <c:v>0</c:v>
                </c:pt>
                <c:pt idx="7">
                  <c:v>0</c:v>
                </c:pt>
                <c:pt idx="8">
                  <c:v>0.5</c:v>
                </c:pt>
                <c:pt idx="9">
                  <c:v>0.5</c:v>
                </c:pt>
                <c:pt idx="10">
                  <c:v>0</c:v>
                </c:pt>
                <c:pt idx="12">
                  <c:v>0</c:v>
                </c:pt>
                <c:pt idx="13">
                  <c:v>0.58333333333333337</c:v>
                </c:pt>
                <c:pt idx="14">
                  <c:v>0.41666666666666669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C4-4F88-AFD7-9EE5EFF6DD83}"/>
            </c:ext>
          </c:extLst>
        </c:ser>
        <c:ser>
          <c:idx val="5"/>
          <c:order val="5"/>
          <c:tx>
            <c:strRef>
              <c:f>Sheet3!$M$144</c:f>
              <c:strCache>
                <c:ptCount val="1"/>
                <c:pt idx="0">
                  <c:v>S22 Use of modern technologies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Sheet3!$N$137:$AD$138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Sheet3!$N$144:$AD$144</c:f>
              <c:numCache>
                <c:formatCode>0%</c:formatCode>
                <c:ptCount val="17"/>
                <c:pt idx="0">
                  <c:v>0.1111111111111111</c:v>
                </c:pt>
                <c:pt idx="1">
                  <c:v>0.1111111111111111</c:v>
                </c:pt>
                <c:pt idx="2">
                  <c:v>0.55555555555555558</c:v>
                </c:pt>
                <c:pt idx="3">
                  <c:v>0</c:v>
                </c:pt>
                <c:pt idx="4">
                  <c:v>0.22222222222222221</c:v>
                </c:pt>
                <c:pt idx="6">
                  <c:v>0</c:v>
                </c:pt>
                <c:pt idx="7">
                  <c:v>0.25</c:v>
                </c:pt>
                <c:pt idx="8">
                  <c:v>0.125</c:v>
                </c:pt>
                <c:pt idx="9">
                  <c:v>0.25</c:v>
                </c:pt>
                <c:pt idx="10">
                  <c:v>0.375</c:v>
                </c:pt>
                <c:pt idx="12">
                  <c:v>0</c:v>
                </c:pt>
                <c:pt idx="13">
                  <c:v>0</c:v>
                </c:pt>
                <c:pt idx="14">
                  <c:v>0.66666666666666663</c:v>
                </c:pt>
                <c:pt idx="15">
                  <c:v>8.3333333333333329E-2</c:v>
                </c:pt>
                <c:pt idx="1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CC4-4F88-AFD7-9EE5EFF6DD83}"/>
            </c:ext>
          </c:extLst>
        </c:ser>
        <c:ser>
          <c:idx val="6"/>
          <c:order val="6"/>
          <c:tx>
            <c:strRef>
              <c:f>Sheet3!$M$145</c:f>
              <c:strCache>
                <c:ptCount val="1"/>
                <c:pt idx="0">
                  <c:v>S23 Thermal and moisture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Sheet3!$N$137:$AD$138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Sheet3!$N$145:$AD$145</c:f>
              <c:numCache>
                <c:formatCode>0%</c:formatCode>
                <c:ptCount val="17"/>
                <c:pt idx="0">
                  <c:v>0.1111111111111111</c:v>
                </c:pt>
                <c:pt idx="1">
                  <c:v>0.22222222222222221</c:v>
                </c:pt>
                <c:pt idx="2">
                  <c:v>0.44444444444444442</c:v>
                </c:pt>
                <c:pt idx="3">
                  <c:v>0.1111111111111111</c:v>
                </c:pt>
                <c:pt idx="4">
                  <c:v>0.1111111111111111</c:v>
                </c:pt>
                <c:pt idx="6">
                  <c:v>0.25</c:v>
                </c:pt>
                <c:pt idx="7">
                  <c:v>0.125</c:v>
                </c:pt>
                <c:pt idx="8">
                  <c:v>0</c:v>
                </c:pt>
                <c:pt idx="9">
                  <c:v>0.125</c:v>
                </c:pt>
                <c:pt idx="10">
                  <c:v>0.5</c:v>
                </c:pt>
                <c:pt idx="12">
                  <c:v>0</c:v>
                </c:pt>
                <c:pt idx="13">
                  <c:v>0.16666666666666666</c:v>
                </c:pt>
                <c:pt idx="14">
                  <c:v>0.58333333333333337</c:v>
                </c:pt>
                <c:pt idx="15">
                  <c:v>0</c:v>
                </c:pt>
                <c:pt idx="1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C4-4F88-AFD7-9EE5EFF6DD83}"/>
            </c:ext>
          </c:extLst>
        </c:ser>
        <c:ser>
          <c:idx val="7"/>
          <c:order val="7"/>
          <c:tx>
            <c:strRef>
              <c:f>Sheet3!$M$146</c:f>
              <c:strCache>
                <c:ptCount val="1"/>
                <c:pt idx="0">
                  <c:v>S24 Infrastructure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Sheet3!$N$137:$AD$138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Sheet3!$N$146:$AD$146</c:f>
              <c:numCache>
                <c:formatCode>0%</c:formatCode>
                <c:ptCount val="17"/>
                <c:pt idx="0">
                  <c:v>0.1111111111111111</c:v>
                </c:pt>
                <c:pt idx="1">
                  <c:v>0</c:v>
                </c:pt>
                <c:pt idx="2">
                  <c:v>0.22222222222222221</c:v>
                </c:pt>
                <c:pt idx="3">
                  <c:v>0.44444444444444442</c:v>
                </c:pt>
                <c:pt idx="4">
                  <c:v>0.22222222222222221</c:v>
                </c:pt>
                <c:pt idx="6">
                  <c:v>0</c:v>
                </c:pt>
                <c:pt idx="7">
                  <c:v>0.33333333333333331</c:v>
                </c:pt>
                <c:pt idx="8">
                  <c:v>0.22222222222222221</c:v>
                </c:pt>
                <c:pt idx="9">
                  <c:v>0.44444444444444442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0.25</c:v>
                </c:pt>
                <c:pt idx="16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CC4-4F88-AFD7-9EE5EFF6D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0608191"/>
        <c:axId val="811922879"/>
      </c:barChart>
      <c:catAx>
        <c:axId val="1200608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11922879"/>
        <c:crosses val="autoZero"/>
        <c:auto val="1"/>
        <c:lblAlgn val="ctr"/>
        <c:lblOffset val="100"/>
        <c:noMultiLvlLbl val="0"/>
      </c:catAx>
      <c:valAx>
        <c:axId val="811922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en-US" sz="1000" b="0" i="0" u="none" strike="noStrike" kern="1200" baseline="0">
                    <a:solidFill>
                      <a:srgbClr val="000000">
                        <a:lumMod val="65000"/>
                        <a:lumOff val="35000"/>
                      </a:srgb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rgbClr val="000000">
                        <a:lumMod val="65000"/>
                        <a:lumOff val="35000"/>
                      </a:srgbClr>
                    </a:solidFill>
                    <a:latin typeface="+mn-lt"/>
                    <a:ea typeface="+mn-ea"/>
                    <a:cs typeface="+mn-cs"/>
                  </a:rPr>
                  <a:t>Satisfaction levels (%) </a:t>
                </a:r>
              </a:p>
              <a:p>
                <a:pPr algn="ctr" rtl="0">
                  <a:defRPr lang="en-US">
                    <a:solidFill>
                      <a:srgbClr val="000000">
                        <a:lumMod val="65000"/>
                        <a:lumOff val="35000"/>
                      </a:srgbClr>
                    </a:solidFill>
                  </a:defRPr>
                </a:pPr>
                <a:r>
                  <a:rPr lang="en-US" sz="1000" b="0" i="0" u="none" strike="noStrike" kern="1200" baseline="0">
                    <a:solidFill>
                      <a:srgbClr val="000000">
                        <a:lumMod val="65000"/>
                        <a:lumOff val="35000"/>
                      </a:srgbClr>
                    </a:solidFill>
                    <a:latin typeface="+mn-lt"/>
                    <a:ea typeface="+mn-ea"/>
                    <a:cs typeface="+mn-cs"/>
                  </a:rPr>
                  <a:t>based on the location of respondents</a:t>
                </a:r>
              </a:p>
            </c:rich>
          </c:tx>
          <c:layout>
            <c:manualLayout>
              <c:xMode val="edge"/>
              <c:yMode val="edge"/>
              <c:x val="1.1923388007231018E-2"/>
              <c:y val="0.141124891516114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lang="en-US" sz="1000" b="0" i="0" u="none" strike="noStrike" kern="1200" baseline="0">
                  <a:solidFill>
                    <a:srgbClr val="000000">
                      <a:lumMod val="65000"/>
                      <a:lumOff val="35000"/>
                    </a:srgb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200608191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Cultural sustainability, heritage considerations category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Sheet3!$M$153</c:f>
              <c:strCache>
                <c:ptCount val="1"/>
                <c:pt idx="0">
                  <c:v>S08 Reflects the historical environment characteristics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Sheet3!$N$151:$AD$152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Sheet3!$N$153:$AD$153</c:f>
              <c:numCache>
                <c:formatCode>0%</c:formatCode>
                <c:ptCount val="17"/>
                <c:pt idx="0">
                  <c:v>0.1111111111111111</c:v>
                </c:pt>
                <c:pt idx="1">
                  <c:v>0.44444444444444442</c:v>
                </c:pt>
                <c:pt idx="2">
                  <c:v>0</c:v>
                </c:pt>
                <c:pt idx="3">
                  <c:v>0.22222222222222221</c:v>
                </c:pt>
                <c:pt idx="4">
                  <c:v>0.22222222222222221</c:v>
                </c:pt>
                <c:pt idx="6">
                  <c:v>0.42857142857142855</c:v>
                </c:pt>
                <c:pt idx="7">
                  <c:v>0.42857142857142855</c:v>
                </c:pt>
                <c:pt idx="8">
                  <c:v>0.14285714285714285</c:v>
                </c:pt>
                <c:pt idx="9">
                  <c:v>0</c:v>
                </c:pt>
                <c:pt idx="10">
                  <c:v>0</c:v>
                </c:pt>
                <c:pt idx="12">
                  <c:v>0.25</c:v>
                </c:pt>
                <c:pt idx="13">
                  <c:v>0.58333333333333337</c:v>
                </c:pt>
                <c:pt idx="14">
                  <c:v>0.16666666666666666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CA-46B9-91F3-0D79E59F99F6}"/>
            </c:ext>
          </c:extLst>
        </c:ser>
        <c:ser>
          <c:idx val="1"/>
          <c:order val="1"/>
          <c:tx>
            <c:strRef>
              <c:f>Sheet3!$M$154</c:f>
              <c:strCache>
                <c:ptCount val="1"/>
                <c:pt idx="0">
                  <c:v>S37 Allowable intervention level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Sheet3!$N$151:$AD$152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Sheet3!$N$154:$AD$154</c:f>
              <c:numCache>
                <c:formatCode>0%</c:formatCode>
                <c:ptCount val="17"/>
                <c:pt idx="0">
                  <c:v>0</c:v>
                </c:pt>
                <c:pt idx="1">
                  <c:v>0.11</c:v>
                </c:pt>
                <c:pt idx="2">
                  <c:v>0.11</c:v>
                </c:pt>
                <c:pt idx="3">
                  <c:v>0.11</c:v>
                </c:pt>
                <c:pt idx="4">
                  <c:v>0.67</c:v>
                </c:pt>
                <c:pt idx="6">
                  <c:v>0</c:v>
                </c:pt>
                <c:pt idx="7">
                  <c:v>0.11</c:v>
                </c:pt>
                <c:pt idx="8">
                  <c:v>0.11</c:v>
                </c:pt>
                <c:pt idx="9">
                  <c:v>0.22</c:v>
                </c:pt>
                <c:pt idx="10">
                  <c:v>0.56000000000000005</c:v>
                </c:pt>
                <c:pt idx="12">
                  <c:v>0</c:v>
                </c:pt>
                <c:pt idx="13">
                  <c:v>0</c:v>
                </c:pt>
                <c:pt idx="14">
                  <c:v>0.25</c:v>
                </c:pt>
                <c:pt idx="15">
                  <c:v>0.13</c:v>
                </c:pt>
                <c:pt idx="16">
                  <c:v>0.63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CA-46B9-91F3-0D79E59F9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1334095"/>
        <c:axId val="523772671"/>
      </c:barChart>
      <c:catAx>
        <c:axId val="1131334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23772671"/>
        <c:crosses val="autoZero"/>
        <c:auto val="1"/>
        <c:lblAlgn val="ctr"/>
        <c:lblOffset val="100"/>
        <c:noMultiLvlLbl val="0"/>
      </c:catAx>
      <c:valAx>
        <c:axId val="523772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Satisfaction levels (%) </a:t>
                </a:r>
              </a:p>
              <a:p>
                <a:pPr>
                  <a:defRPr/>
                </a:pPr>
                <a:r>
                  <a:rPr lang="en-US"/>
                  <a:t>based on the location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13133409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Sheet7!$H$2</c:f>
              <c:strCache>
                <c:ptCount val="1"/>
                <c:pt idx="0">
                  <c:v>very satisfied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Sheet7!$H$3:$H$8</c:f>
              <c:numCache>
                <c:formatCode>0%</c:formatCode>
                <c:ptCount val="6"/>
                <c:pt idx="0">
                  <c:v>0.1111111111111111</c:v>
                </c:pt>
                <c:pt idx="1">
                  <c:v>0.125</c:v>
                </c:pt>
                <c:pt idx="2">
                  <c:v>0.66666666666666663</c:v>
                </c:pt>
                <c:pt idx="3">
                  <c:v>0.66666666666666663</c:v>
                </c:pt>
                <c:pt idx="4">
                  <c:v>0</c:v>
                </c:pt>
                <c:pt idx="5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14-4848-9CFB-92B268E30AEF}"/>
            </c:ext>
          </c:extLst>
        </c:ser>
        <c:ser>
          <c:idx val="1"/>
          <c:order val="1"/>
          <c:tx>
            <c:strRef>
              <c:f>Sheet7!$I$2</c:f>
              <c:strCache>
                <c:ptCount val="1"/>
                <c:pt idx="0">
                  <c:v>satisfied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Sheet7!$I$3:$I$8</c:f>
              <c:numCache>
                <c:formatCode>0%</c:formatCode>
                <c:ptCount val="6"/>
                <c:pt idx="0">
                  <c:v>0.22222222222222221</c:v>
                </c:pt>
                <c:pt idx="1">
                  <c:v>0.375</c:v>
                </c:pt>
                <c:pt idx="2">
                  <c:v>0</c:v>
                </c:pt>
                <c:pt idx="3">
                  <c:v>0.22222222222222221</c:v>
                </c:pt>
                <c:pt idx="4">
                  <c:v>0.1111111111111111</c:v>
                </c:pt>
                <c:pt idx="5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14-4848-9CFB-92B268E30AEF}"/>
            </c:ext>
          </c:extLst>
        </c:ser>
        <c:ser>
          <c:idx val="2"/>
          <c:order val="2"/>
          <c:tx>
            <c:strRef>
              <c:f>Sheet7!$J$2</c:f>
              <c:strCache>
                <c:ptCount val="1"/>
                <c:pt idx="0">
                  <c:v>moderatly satisfied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Sheet7!$J$3:$J$8</c:f>
              <c:numCache>
                <c:formatCode>0%</c:formatCode>
                <c:ptCount val="6"/>
                <c:pt idx="0">
                  <c:v>0.22222222222222221</c:v>
                </c:pt>
                <c:pt idx="1">
                  <c:v>0.375</c:v>
                </c:pt>
                <c:pt idx="2">
                  <c:v>0.1111111111111111</c:v>
                </c:pt>
                <c:pt idx="3">
                  <c:v>0.1111111111111111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14-4848-9CFB-92B268E30AEF}"/>
            </c:ext>
          </c:extLst>
        </c:ser>
        <c:ser>
          <c:idx val="3"/>
          <c:order val="3"/>
          <c:tx>
            <c:strRef>
              <c:f>Sheet7!$K$2</c:f>
              <c:strCache>
                <c:ptCount val="1"/>
                <c:pt idx="0">
                  <c:v>not satisfied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Sheet7!$K$3:$K$8</c:f>
              <c:numCache>
                <c:formatCode>0%</c:formatCode>
                <c:ptCount val="6"/>
                <c:pt idx="0">
                  <c:v>0.1111111111111111</c:v>
                </c:pt>
                <c:pt idx="1">
                  <c:v>0</c:v>
                </c:pt>
                <c:pt idx="2">
                  <c:v>0.22222222222222221</c:v>
                </c:pt>
                <c:pt idx="3">
                  <c:v>0</c:v>
                </c:pt>
                <c:pt idx="4">
                  <c:v>0.22222222222222221</c:v>
                </c:pt>
                <c:pt idx="5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14-4848-9CFB-92B268E30AEF}"/>
            </c:ext>
          </c:extLst>
        </c:ser>
        <c:ser>
          <c:idx val="4"/>
          <c:order val="4"/>
          <c:tx>
            <c:strRef>
              <c:f>Sheet7!$L$2</c:f>
              <c:strCache>
                <c:ptCount val="1"/>
                <c:pt idx="0">
                  <c:v>not at all satisfied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Sheet7!$L$3:$L$8</c:f>
              <c:numCache>
                <c:formatCode>0%</c:formatCode>
                <c:ptCount val="6"/>
                <c:pt idx="0">
                  <c:v>0.33333333333333331</c:v>
                </c:pt>
                <c:pt idx="1">
                  <c:v>0.125</c:v>
                </c:pt>
                <c:pt idx="2">
                  <c:v>0</c:v>
                </c:pt>
                <c:pt idx="3">
                  <c:v>0</c:v>
                </c:pt>
                <c:pt idx="4">
                  <c:v>0.66666666666666663</c:v>
                </c:pt>
                <c:pt idx="5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14-4848-9CFB-92B268E30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2042015"/>
        <c:axId val="1528806463"/>
      </c:barChart>
      <c:catAx>
        <c:axId val="1362042015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28806463"/>
        <c:crosses val="autoZero"/>
        <c:auto val="1"/>
        <c:lblAlgn val="ctr"/>
        <c:lblOffset val="100"/>
        <c:noMultiLvlLbl val="0"/>
      </c:catAx>
      <c:valAx>
        <c:axId val="1528806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62042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Al-Jalloum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Sheet7!$B$2</c:f>
              <c:strCache>
                <c:ptCount val="1"/>
                <c:pt idx="0">
                  <c:v>very satisfied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Sheet7!$B$3:$B$8</c:f>
              <c:numCache>
                <c:formatCode>0%</c:formatCode>
                <c:ptCount val="6"/>
                <c:pt idx="0">
                  <c:v>0.55555555555555558</c:v>
                </c:pt>
                <c:pt idx="1">
                  <c:v>0.55555555555555558</c:v>
                </c:pt>
                <c:pt idx="2">
                  <c:v>0.33333333333333331</c:v>
                </c:pt>
                <c:pt idx="3">
                  <c:v>0.33333333333333331</c:v>
                </c:pt>
                <c:pt idx="4">
                  <c:v>0.33333333333333331</c:v>
                </c:pt>
                <c:pt idx="5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61-40C4-BF6F-21E2F331C7A5}"/>
            </c:ext>
          </c:extLst>
        </c:ser>
        <c:ser>
          <c:idx val="1"/>
          <c:order val="1"/>
          <c:tx>
            <c:strRef>
              <c:f>Sheet7!$C$2</c:f>
              <c:strCache>
                <c:ptCount val="1"/>
                <c:pt idx="0">
                  <c:v>satisfied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Sheet7!$C$3:$C$8</c:f>
              <c:numCache>
                <c:formatCode>0%</c:formatCode>
                <c:ptCount val="6"/>
                <c:pt idx="0">
                  <c:v>0.22222222222222221</c:v>
                </c:pt>
                <c:pt idx="1">
                  <c:v>0.1111111111111111</c:v>
                </c:pt>
                <c:pt idx="2">
                  <c:v>0.22222222222222221</c:v>
                </c:pt>
                <c:pt idx="3">
                  <c:v>0</c:v>
                </c:pt>
                <c:pt idx="4">
                  <c:v>0.44444444444444442</c:v>
                </c:pt>
                <c:pt idx="5">
                  <c:v>0.22222222222222221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61-40C4-BF6F-21E2F331C7A5}"/>
            </c:ext>
          </c:extLst>
        </c:ser>
        <c:ser>
          <c:idx val="2"/>
          <c:order val="2"/>
          <c:tx>
            <c:strRef>
              <c:f>Sheet7!$D$2</c:f>
              <c:strCache>
                <c:ptCount val="1"/>
                <c:pt idx="0">
                  <c:v>moderatly satisfied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Sheet7!$D$3:$D$8</c:f>
              <c:numCache>
                <c:formatCode>0%</c:formatCode>
                <c:ptCount val="6"/>
                <c:pt idx="0">
                  <c:v>0</c:v>
                </c:pt>
                <c:pt idx="1">
                  <c:v>0.1111111111111111</c:v>
                </c:pt>
                <c:pt idx="2">
                  <c:v>0.1111111111111111</c:v>
                </c:pt>
                <c:pt idx="3">
                  <c:v>0.33333333333333331</c:v>
                </c:pt>
                <c:pt idx="4">
                  <c:v>0</c:v>
                </c:pt>
                <c:pt idx="5">
                  <c:v>0.44444444444444442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61-40C4-BF6F-21E2F331C7A5}"/>
            </c:ext>
          </c:extLst>
        </c:ser>
        <c:ser>
          <c:idx val="3"/>
          <c:order val="3"/>
          <c:tx>
            <c:strRef>
              <c:f>Sheet7!$E$2</c:f>
              <c:strCache>
                <c:ptCount val="1"/>
                <c:pt idx="0">
                  <c:v>not satisfied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Sheet7!$E$3:$E$8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0.1111111111111111</c:v>
                </c:pt>
                <c:pt idx="3">
                  <c:v>0.1111111111111111</c:v>
                </c:pt>
                <c:pt idx="4">
                  <c:v>0.22222222222222221</c:v>
                </c:pt>
                <c:pt idx="5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61-40C4-BF6F-21E2F331C7A5}"/>
            </c:ext>
          </c:extLst>
        </c:ser>
        <c:ser>
          <c:idx val="4"/>
          <c:order val="4"/>
          <c:tx>
            <c:strRef>
              <c:f>Sheet7!$F$2</c:f>
              <c:strCache>
                <c:ptCount val="1"/>
                <c:pt idx="0">
                  <c:v>not at all satisfied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Sheet7!$F$3:$F$8</c:f>
              <c:numCache>
                <c:formatCode>0%</c:formatCode>
                <c:ptCount val="6"/>
                <c:pt idx="0">
                  <c:v>0.22222222222222221</c:v>
                </c:pt>
                <c:pt idx="1">
                  <c:v>0.22222222222222221</c:v>
                </c:pt>
                <c:pt idx="2">
                  <c:v>0.22222222222222221</c:v>
                </c:pt>
                <c:pt idx="3">
                  <c:v>0.22222222222222221</c:v>
                </c:pt>
                <c:pt idx="4">
                  <c:v>0</c:v>
                </c:pt>
                <c:pt idx="5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61-40C4-BF6F-21E2F331C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98649503"/>
        <c:axId val="1404674591"/>
      </c:barChart>
      <c:catAx>
        <c:axId val="1498649503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404674591"/>
        <c:crosses val="autoZero"/>
        <c:auto val="1"/>
        <c:lblAlgn val="ctr"/>
        <c:lblOffset val="100"/>
        <c:noMultiLvlLbl val="0"/>
      </c:catAx>
      <c:valAx>
        <c:axId val="1404674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4986495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Al-Farafra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Sheet7!$H$2</c:f>
              <c:strCache>
                <c:ptCount val="1"/>
                <c:pt idx="0">
                  <c:v>very satisfied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Sheet7!$H$3:$H$8</c:f>
              <c:numCache>
                <c:formatCode>0%</c:formatCode>
                <c:ptCount val="6"/>
                <c:pt idx="0">
                  <c:v>0.1111111111111111</c:v>
                </c:pt>
                <c:pt idx="1">
                  <c:v>0.125</c:v>
                </c:pt>
                <c:pt idx="2">
                  <c:v>0.66666666666666663</c:v>
                </c:pt>
                <c:pt idx="3">
                  <c:v>0.66666666666666663</c:v>
                </c:pt>
                <c:pt idx="4">
                  <c:v>0</c:v>
                </c:pt>
                <c:pt idx="5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C2-4254-A4D9-CCB617811C38}"/>
            </c:ext>
          </c:extLst>
        </c:ser>
        <c:ser>
          <c:idx val="1"/>
          <c:order val="1"/>
          <c:tx>
            <c:strRef>
              <c:f>Sheet7!$I$2</c:f>
              <c:strCache>
                <c:ptCount val="1"/>
                <c:pt idx="0">
                  <c:v>satisfied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Sheet7!$I$3:$I$8</c:f>
              <c:numCache>
                <c:formatCode>0%</c:formatCode>
                <c:ptCount val="6"/>
                <c:pt idx="0">
                  <c:v>0.22222222222222221</c:v>
                </c:pt>
                <c:pt idx="1">
                  <c:v>0.375</c:v>
                </c:pt>
                <c:pt idx="2">
                  <c:v>0</c:v>
                </c:pt>
                <c:pt idx="3">
                  <c:v>0.22222222222222221</c:v>
                </c:pt>
                <c:pt idx="4">
                  <c:v>0.1111111111111111</c:v>
                </c:pt>
                <c:pt idx="5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C2-4254-A4D9-CCB617811C38}"/>
            </c:ext>
          </c:extLst>
        </c:ser>
        <c:ser>
          <c:idx val="2"/>
          <c:order val="2"/>
          <c:tx>
            <c:strRef>
              <c:f>Sheet7!$J$2</c:f>
              <c:strCache>
                <c:ptCount val="1"/>
                <c:pt idx="0">
                  <c:v>moderatly satisfied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Sheet7!$J$3:$J$8</c:f>
              <c:numCache>
                <c:formatCode>0%</c:formatCode>
                <c:ptCount val="6"/>
                <c:pt idx="0">
                  <c:v>0.22222222222222221</c:v>
                </c:pt>
                <c:pt idx="1">
                  <c:v>0.375</c:v>
                </c:pt>
                <c:pt idx="2">
                  <c:v>0.1111111111111111</c:v>
                </c:pt>
                <c:pt idx="3">
                  <c:v>0.1111111111111111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C2-4254-A4D9-CCB617811C38}"/>
            </c:ext>
          </c:extLst>
        </c:ser>
        <c:ser>
          <c:idx val="3"/>
          <c:order val="3"/>
          <c:tx>
            <c:strRef>
              <c:f>Sheet7!$K$2</c:f>
              <c:strCache>
                <c:ptCount val="1"/>
                <c:pt idx="0">
                  <c:v>not satisfied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Sheet7!$K$3:$K$8</c:f>
              <c:numCache>
                <c:formatCode>0%</c:formatCode>
                <c:ptCount val="6"/>
                <c:pt idx="0">
                  <c:v>0.1111111111111111</c:v>
                </c:pt>
                <c:pt idx="1">
                  <c:v>0</c:v>
                </c:pt>
                <c:pt idx="2">
                  <c:v>0.22222222222222221</c:v>
                </c:pt>
                <c:pt idx="3">
                  <c:v>0</c:v>
                </c:pt>
                <c:pt idx="4">
                  <c:v>0.22222222222222221</c:v>
                </c:pt>
                <c:pt idx="5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C2-4254-A4D9-CCB617811C38}"/>
            </c:ext>
          </c:extLst>
        </c:ser>
        <c:ser>
          <c:idx val="4"/>
          <c:order val="4"/>
          <c:tx>
            <c:strRef>
              <c:f>Sheet7!$L$2</c:f>
              <c:strCache>
                <c:ptCount val="1"/>
                <c:pt idx="0">
                  <c:v>not at all satisfied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Sheet7!$L$3:$L$8</c:f>
              <c:numCache>
                <c:formatCode>0%</c:formatCode>
                <c:ptCount val="6"/>
                <c:pt idx="0">
                  <c:v>0.33333333333333331</c:v>
                </c:pt>
                <c:pt idx="1">
                  <c:v>0.125</c:v>
                </c:pt>
                <c:pt idx="2">
                  <c:v>0</c:v>
                </c:pt>
                <c:pt idx="3">
                  <c:v>0</c:v>
                </c:pt>
                <c:pt idx="4">
                  <c:v>0.66666666666666663</c:v>
                </c:pt>
                <c:pt idx="5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0C2-4254-A4D9-CCB617811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41119"/>
        <c:axId val="1410054255"/>
      </c:barChart>
      <c:catAx>
        <c:axId val="2841119"/>
        <c:scaling>
          <c:orientation val="minMax"/>
        </c:scaling>
        <c:delete val="1"/>
        <c:axPos val="l"/>
        <c:majorTickMark val="none"/>
        <c:minorTickMark val="none"/>
        <c:tickLblPos val="nextTo"/>
        <c:crossAx val="1410054255"/>
        <c:crosses val="autoZero"/>
        <c:auto val="1"/>
        <c:lblAlgn val="ctr"/>
        <c:lblOffset val="100"/>
        <c:noMultiLvlLbl val="0"/>
      </c:catAx>
      <c:valAx>
        <c:axId val="1410054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8411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Al-Aqaba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Sheet7!$N$2</c:f>
              <c:strCache>
                <c:ptCount val="1"/>
                <c:pt idx="0">
                  <c:v>very satisfied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Sheet7!$N$3:$N$8</c:f>
              <c:numCache>
                <c:formatCode>0%</c:formatCode>
                <c:ptCount val="6"/>
                <c:pt idx="0">
                  <c:v>0.16666666666666666</c:v>
                </c:pt>
                <c:pt idx="1">
                  <c:v>8.3333333333333329E-2</c:v>
                </c:pt>
                <c:pt idx="2">
                  <c:v>0.5</c:v>
                </c:pt>
                <c:pt idx="3">
                  <c:v>0.16666666666666666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09-4CF9-9105-8D45F5771A5C}"/>
            </c:ext>
          </c:extLst>
        </c:ser>
        <c:ser>
          <c:idx val="1"/>
          <c:order val="1"/>
          <c:tx>
            <c:strRef>
              <c:f>Sheet7!$O$2</c:f>
              <c:strCache>
                <c:ptCount val="1"/>
                <c:pt idx="0">
                  <c:v>satisfied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Sheet7!$O$3:$O$8</c:f>
              <c:numCache>
                <c:formatCode>0%</c:formatCode>
                <c:ptCount val="6"/>
                <c:pt idx="0">
                  <c:v>8.3333333333333329E-2</c:v>
                </c:pt>
                <c:pt idx="1">
                  <c:v>0.41666666666666669</c:v>
                </c:pt>
                <c:pt idx="2">
                  <c:v>8.3333333333333329E-2</c:v>
                </c:pt>
                <c:pt idx="3">
                  <c:v>0.66666666666666663</c:v>
                </c:pt>
                <c:pt idx="4">
                  <c:v>0</c:v>
                </c:pt>
                <c:pt idx="5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09-4CF9-9105-8D45F5771A5C}"/>
            </c:ext>
          </c:extLst>
        </c:ser>
        <c:ser>
          <c:idx val="2"/>
          <c:order val="2"/>
          <c:tx>
            <c:strRef>
              <c:f>Sheet7!$P$2</c:f>
              <c:strCache>
                <c:ptCount val="1"/>
                <c:pt idx="0">
                  <c:v>moderatly satisfied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Sheet7!$P$3:$P$8</c:f>
              <c:numCache>
                <c:formatCode>0%</c:formatCode>
                <c:ptCount val="6"/>
                <c:pt idx="0">
                  <c:v>0.33333333333333331</c:v>
                </c:pt>
                <c:pt idx="1">
                  <c:v>0.5</c:v>
                </c:pt>
                <c:pt idx="2">
                  <c:v>0.16666666666666666</c:v>
                </c:pt>
                <c:pt idx="3">
                  <c:v>0.16666666666666666</c:v>
                </c:pt>
                <c:pt idx="4">
                  <c:v>0.41666666666666669</c:v>
                </c:pt>
                <c:pt idx="5">
                  <c:v>0.58333333333333337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09-4CF9-9105-8D45F5771A5C}"/>
            </c:ext>
          </c:extLst>
        </c:ser>
        <c:ser>
          <c:idx val="3"/>
          <c:order val="3"/>
          <c:tx>
            <c:strRef>
              <c:f>Sheet7!$Q$2</c:f>
              <c:strCache>
                <c:ptCount val="1"/>
                <c:pt idx="0">
                  <c:v>not satisfied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Sheet7!$Q$3:$Q$8</c:f>
              <c:numCache>
                <c:formatCode>0%</c:formatCode>
                <c:ptCount val="6"/>
                <c:pt idx="0">
                  <c:v>0.16666666666666666</c:v>
                </c:pt>
                <c:pt idx="1">
                  <c:v>0</c:v>
                </c:pt>
                <c:pt idx="2">
                  <c:v>0.25</c:v>
                </c:pt>
                <c:pt idx="3">
                  <c:v>0</c:v>
                </c:pt>
                <c:pt idx="4">
                  <c:v>0.25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09-4CF9-9105-8D45F5771A5C}"/>
            </c:ext>
          </c:extLst>
        </c:ser>
        <c:ser>
          <c:idx val="4"/>
          <c:order val="4"/>
          <c:tx>
            <c:strRef>
              <c:f>Sheet7!$R$2</c:f>
              <c:strCache>
                <c:ptCount val="1"/>
                <c:pt idx="0">
                  <c:v>not at all satisfied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Sheet7!$R$3:$R$8</c:f>
              <c:numCache>
                <c:formatCode>0%</c:formatCode>
                <c:ptCount val="6"/>
                <c:pt idx="0">
                  <c:v>0.25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0.33333333333333331</c:v>
                </c:pt>
                <c:pt idx="5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09-4CF9-9105-8D45F5771A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67519"/>
        <c:axId val="1460744719"/>
      </c:barChart>
      <c:catAx>
        <c:axId val="2767519"/>
        <c:scaling>
          <c:orientation val="minMax"/>
        </c:scaling>
        <c:delete val="1"/>
        <c:axPos val="l"/>
        <c:majorTickMark val="none"/>
        <c:minorTickMark val="none"/>
        <c:tickLblPos val="nextTo"/>
        <c:crossAx val="1460744719"/>
        <c:crosses val="autoZero"/>
        <c:auto val="1"/>
        <c:lblAlgn val="ctr"/>
        <c:lblOffset val="100"/>
        <c:noMultiLvlLbl val="0"/>
      </c:catAx>
      <c:valAx>
        <c:axId val="14607447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767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[Traditional Courtyard Housing in The Old City of Aleppo (Survey and Questionnaire.xlsx]Aged Group by Gender (25)!PivotTable8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Aged Groups by Gender </a:t>
            </a:r>
            <a:endParaRPr lang="en-DE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rgbClr val="000000">
                  <a:lumMod val="65000"/>
                  <a:lumOff val="35000"/>
                </a:srgb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'Aged Group by Gender (25)'!$B$1:$B$2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'Aged Group by Gender (25)'!$A$3:$A$8</c:f>
              <c:strCache>
                <c:ptCount val="5"/>
                <c:pt idx="0">
                  <c:v>18-24</c:v>
                </c:pt>
                <c:pt idx="1">
                  <c:v>25-40</c:v>
                </c:pt>
                <c:pt idx="2">
                  <c:v>40-59</c:v>
                </c:pt>
                <c:pt idx="3">
                  <c:v>60 Plus</c:v>
                </c:pt>
                <c:pt idx="4">
                  <c:v>(blank)</c:v>
                </c:pt>
              </c:strCache>
            </c:strRef>
          </c:cat>
          <c:val>
            <c:numRef>
              <c:f>'Aged Group by Gender (25)'!$B$3:$B$8</c:f>
              <c:numCache>
                <c:formatCode>General</c:formatCode>
                <c:ptCount val="5"/>
                <c:pt idx="0">
                  <c:v>1</c:v>
                </c:pt>
                <c:pt idx="2">
                  <c:v>6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CE-4F64-834A-37CDE04B5537}"/>
            </c:ext>
          </c:extLst>
        </c:ser>
        <c:ser>
          <c:idx val="1"/>
          <c:order val="1"/>
          <c:tx>
            <c:strRef>
              <c:f>'Aged Group by Gender (25)'!$C$1:$C$2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'Aged Group by Gender (25)'!$A$3:$A$8</c:f>
              <c:strCache>
                <c:ptCount val="5"/>
                <c:pt idx="0">
                  <c:v>18-24</c:v>
                </c:pt>
                <c:pt idx="1">
                  <c:v>25-40</c:v>
                </c:pt>
                <c:pt idx="2">
                  <c:v>40-59</c:v>
                </c:pt>
                <c:pt idx="3">
                  <c:v>60 Plus</c:v>
                </c:pt>
                <c:pt idx="4">
                  <c:v>(blank)</c:v>
                </c:pt>
              </c:strCache>
            </c:strRef>
          </c:cat>
          <c:val>
            <c:numRef>
              <c:f>'Aged Group by Gender (25)'!$C$3:$C$8</c:f>
              <c:numCache>
                <c:formatCode>General</c:formatCode>
                <c:ptCount val="5"/>
                <c:pt idx="1">
                  <c:v>1</c:v>
                </c:pt>
                <c:pt idx="2">
                  <c:v>9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CE-4F64-834A-37CDE04B5537}"/>
            </c:ext>
          </c:extLst>
        </c:ser>
        <c:ser>
          <c:idx val="2"/>
          <c:order val="2"/>
          <c:tx>
            <c:strRef>
              <c:f>'Aged Group by Gender (25)'!$D$1:$D$2</c:f>
              <c:strCache>
                <c:ptCount val="1"/>
                <c:pt idx="0">
                  <c:v>(blank)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'Aged Group by Gender (25)'!$A$3:$A$8</c:f>
              <c:strCache>
                <c:ptCount val="5"/>
                <c:pt idx="0">
                  <c:v>18-24</c:v>
                </c:pt>
                <c:pt idx="1">
                  <c:v>25-40</c:v>
                </c:pt>
                <c:pt idx="2">
                  <c:v>40-59</c:v>
                </c:pt>
                <c:pt idx="3">
                  <c:v>60 Plus</c:v>
                </c:pt>
                <c:pt idx="4">
                  <c:v>(blank)</c:v>
                </c:pt>
              </c:strCache>
            </c:strRef>
          </c:cat>
          <c:val>
            <c:numRef>
              <c:f>'Aged Group by Gender (25)'!$D$3:$D$8</c:f>
              <c:numCache>
                <c:formatCode>General</c:formatCode>
                <c:ptCount val="5"/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CE-4F64-834A-37CDE04B553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63796192"/>
        <c:axId val="173810160"/>
      </c:barChart>
      <c:catAx>
        <c:axId val="36379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73810160"/>
        <c:crosses val="autoZero"/>
        <c:auto val="1"/>
        <c:lblAlgn val="ctr"/>
        <c:lblOffset val="100"/>
        <c:noMultiLvlLbl val="0"/>
      </c:catAx>
      <c:valAx>
        <c:axId val="173810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36379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[Traditional Courtyard Housing in The Old City of Aleppo (Survey and Questionnaire.xlsx]Jobs (25)!PivotTable9</c:name>
    <c:fmtId val="1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Jobs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'Jobs (25)'!$B$1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'Jobs (25)'!$A$2:$A$7</c:f>
              <c:strCache>
                <c:ptCount val="5"/>
                <c:pt idx="0">
                  <c:v>Government employees</c:v>
                </c:pt>
                <c:pt idx="1">
                  <c:v>Handicraft</c:v>
                </c:pt>
                <c:pt idx="2">
                  <c:v>Merchants</c:v>
                </c:pt>
                <c:pt idx="3">
                  <c:v>Unemployed</c:v>
                </c:pt>
                <c:pt idx="4">
                  <c:v>(blank)</c:v>
                </c:pt>
              </c:strCache>
            </c:strRef>
          </c:cat>
          <c:val>
            <c:numRef>
              <c:f>'Jobs (25)'!$B$2:$B$7</c:f>
              <c:numCache>
                <c:formatCode>General</c:formatCode>
                <c:ptCount val="5"/>
                <c:pt idx="0">
                  <c:v>8</c:v>
                </c:pt>
                <c:pt idx="1">
                  <c:v>2</c:v>
                </c:pt>
                <c:pt idx="2">
                  <c:v>8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A8-4904-BA48-1837CFAB8B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362817600"/>
        <c:axId val="173799760"/>
      </c:barChart>
      <c:catAx>
        <c:axId val="3628176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73799760"/>
        <c:crosses val="autoZero"/>
        <c:auto val="1"/>
        <c:lblAlgn val="ctr"/>
        <c:lblOffset val="100"/>
        <c:noMultiLvlLbl val="0"/>
      </c:catAx>
      <c:valAx>
        <c:axId val="173799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36281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Unavailable infrastructure and facilities after the war in Syria</a:t>
            </a:r>
            <a:endParaRPr lang="en-DE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'Open-ended Question Data'!$K$6:$K$10</c:f>
              <c:strCache>
                <c:ptCount val="5"/>
                <c:pt idx="0">
                  <c:v>Public and private physical structures</c:v>
                </c:pt>
                <c:pt idx="1">
                  <c:v>Economic infrastructure</c:v>
                </c:pt>
                <c:pt idx="2">
                  <c:v>Affordable house</c:v>
                </c:pt>
                <c:pt idx="3">
                  <c:v>Waste mangement</c:v>
                </c:pt>
                <c:pt idx="4">
                  <c:v>Security</c:v>
                </c:pt>
              </c:strCache>
            </c:strRef>
          </c:cat>
          <c:val>
            <c:numRef>
              <c:f>'Open-ended Question Data'!$L$6:$L$10</c:f>
              <c:numCache>
                <c:formatCode>0%</c:formatCode>
                <c:ptCount val="5"/>
                <c:pt idx="0">
                  <c:v>0.69230769230769229</c:v>
                </c:pt>
                <c:pt idx="1">
                  <c:v>7.6923076923076927E-2</c:v>
                </c:pt>
                <c:pt idx="2">
                  <c:v>7.6923076923076927E-2</c:v>
                </c:pt>
                <c:pt idx="3">
                  <c:v>2.564102564102564E-2</c:v>
                </c:pt>
                <c:pt idx="4">
                  <c:v>2.564102564102564E-2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93-4C52-B374-7F3C6E93CED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620285760"/>
        <c:axId val="1669566672"/>
      </c:barChart>
      <c:catAx>
        <c:axId val="1620285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669566672"/>
        <c:crosses val="autoZero"/>
        <c:auto val="1"/>
        <c:lblAlgn val="ctr"/>
        <c:lblOffset val="100"/>
        <c:noMultiLvlLbl val="0"/>
      </c:catAx>
      <c:valAx>
        <c:axId val="166956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620285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Satisfaction level in terms of Indoor environment quality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'Form Responses (25)'!$Y$29:$Y$33</c:f>
              <c:strCache>
                <c:ptCount val="5"/>
                <c:pt idx="0">
                  <c:v>1. very satisfied</c:v>
                </c:pt>
                <c:pt idx="1">
                  <c:v>2. satisfied</c:v>
                </c:pt>
                <c:pt idx="2">
                  <c:v>3. moderatly satisfied</c:v>
                </c:pt>
                <c:pt idx="3">
                  <c:v>4. not satisfied</c:v>
                </c:pt>
                <c:pt idx="4">
                  <c:v>5. not at all satisfied</c:v>
                </c:pt>
              </c:strCache>
            </c:strRef>
          </c:cat>
          <c:val>
            <c:numRef>
              <c:f>'Form Responses (25)'!$AA$29:$AA$33</c:f>
              <c:numCache>
                <c:formatCode>0%</c:formatCode>
                <c:ptCount val="5"/>
                <c:pt idx="0">
                  <c:v>0.25210084033613445</c:v>
                </c:pt>
                <c:pt idx="1">
                  <c:v>0.24369747899159663</c:v>
                </c:pt>
                <c:pt idx="2">
                  <c:v>0.24369747899159663</c:v>
                </c:pt>
                <c:pt idx="3">
                  <c:v>0.11764705882352941</c:v>
                </c:pt>
                <c:pt idx="4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63-4B3E-963A-C3933EF9C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48952960"/>
        <c:axId val="1669582896"/>
      </c:barChart>
      <c:catAx>
        <c:axId val="1348952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669582896"/>
        <c:crosses val="autoZero"/>
        <c:auto val="1"/>
        <c:lblAlgn val="ctr"/>
        <c:lblOffset val="100"/>
        <c:noMultiLvlLbl val="0"/>
      </c:catAx>
      <c:valAx>
        <c:axId val="1669582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48952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Satisfaction level in terms of Heritage related aspects</a:t>
            </a:r>
            <a:endParaRPr lang="en-DE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'Form Responses (25)'!$AG$29:$AG$33</c:f>
              <c:strCache>
                <c:ptCount val="5"/>
                <c:pt idx="0">
                  <c:v>1. very satisfied</c:v>
                </c:pt>
                <c:pt idx="1">
                  <c:v>2. satisfied</c:v>
                </c:pt>
                <c:pt idx="2">
                  <c:v>3. moderatly satisfied</c:v>
                </c:pt>
                <c:pt idx="3">
                  <c:v>4. not satisfied</c:v>
                </c:pt>
                <c:pt idx="4">
                  <c:v>5. not at all satisfied</c:v>
                </c:pt>
              </c:strCache>
            </c:strRef>
          </c:cat>
          <c:val>
            <c:numRef>
              <c:f>'Form Responses (25)'!$AI$29:$AI$33</c:f>
              <c:numCache>
                <c:formatCode>0%</c:formatCode>
                <c:ptCount val="5"/>
                <c:pt idx="0">
                  <c:v>0.31818181818181818</c:v>
                </c:pt>
                <c:pt idx="1">
                  <c:v>0.45454545454545453</c:v>
                </c:pt>
                <c:pt idx="2">
                  <c:v>0.18181818181818182</c:v>
                </c:pt>
                <c:pt idx="3">
                  <c:v>0</c:v>
                </c:pt>
                <c:pt idx="4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40-4B37-8FE7-F1E58CB15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705929232"/>
        <c:axId val="1705890464"/>
      </c:barChart>
      <c:catAx>
        <c:axId val="1705929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705890464"/>
        <c:crosses val="autoZero"/>
        <c:auto val="1"/>
        <c:lblAlgn val="ctr"/>
        <c:lblOffset val="100"/>
        <c:noMultiLvlLbl val="0"/>
      </c:catAx>
      <c:valAx>
        <c:axId val="1705890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705929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baseline="0">
                <a:effectLst/>
              </a:rPr>
              <a:t>Satisfaction level in terms of Economic related aspects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'Form Responses (25)'!$AK$29:$AK$33</c:f>
              <c:strCache>
                <c:ptCount val="5"/>
                <c:pt idx="0">
                  <c:v>1. very satisfied</c:v>
                </c:pt>
                <c:pt idx="1">
                  <c:v>2. satisfied</c:v>
                </c:pt>
                <c:pt idx="2">
                  <c:v>3. moderatly satisfied</c:v>
                </c:pt>
                <c:pt idx="3">
                  <c:v>4. not satisfied</c:v>
                </c:pt>
                <c:pt idx="4">
                  <c:v>5. not at all satisfied</c:v>
                </c:pt>
              </c:strCache>
            </c:strRef>
          </c:cat>
          <c:val>
            <c:numRef>
              <c:f>'Form Responses (25)'!$AM$29:$AM$33</c:f>
              <c:numCache>
                <c:formatCode>0%</c:formatCode>
                <c:ptCount val="5"/>
                <c:pt idx="0">
                  <c:v>0.12280701754385964</c:v>
                </c:pt>
                <c:pt idx="1">
                  <c:v>0.14035087719298245</c:v>
                </c:pt>
                <c:pt idx="2">
                  <c:v>5.2631578947368418E-2</c:v>
                </c:pt>
                <c:pt idx="3">
                  <c:v>0.14035087719298245</c:v>
                </c:pt>
                <c:pt idx="4">
                  <c:v>0.54385964912280704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28-4719-A053-70669D1B0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715921056"/>
        <c:axId val="1716374992"/>
      </c:barChart>
      <c:catAx>
        <c:axId val="1715921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716374992"/>
        <c:crosses val="autoZero"/>
        <c:auto val="1"/>
        <c:lblAlgn val="ctr"/>
        <c:lblOffset val="100"/>
        <c:noMultiLvlLbl val="0"/>
      </c:catAx>
      <c:valAx>
        <c:axId val="1716374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715921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Sheet3!$H$21</c:f>
              <c:strCache>
                <c:ptCount val="1"/>
                <c:pt idx="0">
                  <c:v>`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Sheet3!$I$19:$U$20</c:f>
              <c:multiLvlStrCache>
                <c:ptCount val="12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1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</c:lvl>
              </c:multiLvlStrCache>
            </c:multiLvlStrRef>
          </c:cat>
          <c:val>
            <c:numRef>
              <c:f>Sheet3!$I$21:$U$21</c:f>
              <c:numCache>
                <c:formatCode>0%</c:formatCode>
                <c:ptCount val="13"/>
                <c:pt idx="0">
                  <c:v>0.55555555555555558</c:v>
                </c:pt>
                <c:pt idx="1">
                  <c:v>0.22222222222222221</c:v>
                </c:pt>
                <c:pt idx="2">
                  <c:v>0</c:v>
                </c:pt>
                <c:pt idx="3">
                  <c:v>0</c:v>
                </c:pt>
                <c:pt idx="4">
                  <c:v>0.22222222222222221</c:v>
                </c:pt>
                <c:pt idx="6">
                  <c:v>0.1111111111111111</c:v>
                </c:pt>
                <c:pt idx="7">
                  <c:v>0.22222222222222221</c:v>
                </c:pt>
                <c:pt idx="8">
                  <c:v>0.22222222222222221</c:v>
                </c:pt>
                <c:pt idx="9">
                  <c:v>0.1111111111111111</c:v>
                </c:pt>
                <c:pt idx="11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19-4689-92E6-5F9407970DF7}"/>
            </c:ext>
          </c:extLst>
        </c:ser>
        <c:ser>
          <c:idx val="1"/>
          <c:order val="1"/>
          <c:tx>
            <c:strRef>
              <c:f>Sheet3!$H$22</c:f>
              <c:strCache>
                <c:ptCount val="1"/>
                <c:pt idx="0">
                  <c:v>S02 Visual Comfort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Sheet3!$I$19:$U$20</c:f>
              <c:multiLvlStrCache>
                <c:ptCount val="12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1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</c:lvl>
              </c:multiLvlStrCache>
            </c:multiLvlStrRef>
          </c:cat>
          <c:val>
            <c:numRef>
              <c:f>Sheet3!$I$22:$U$22</c:f>
              <c:numCache>
                <c:formatCode>0%</c:formatCode>
                <c:ptCount val="13"/>
                <c:pt idx="0">
                  <c:v>0.55555555555555558</c:v>
                </c:pt>
                <c:pt idx="1">
                  <c:v>0.1111111111111111</c:v>
                </c:pt>
                <c:pt idx="2">
                  <c:v>0.1111111111111111</c:v>
                </c:pt>
                <c:pt idx="3">
                  <c:v>0</c:v>
                </c:pt>
                <c:pt idx="4">
                  <c:v>0.22222222222222221</c:v>
                </c:pt>
                <c:pt idx="6">
                  <c:v>0.1111111111111111</c:v>
                </c:pt>
                <c:pt idx="7">
                  <c:v>0.22222222222222221</c:v>
                </c:pt>
                <c:pt idx="8">
                  <c:v>0.22222222222222221</c:v>
                </c:pt>
                <c:pt idx="9">
                  <c:v>0.1111111111111111</c:v>
                </c:pt>
                <c:pt idx="11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19-4689-92E6-5F9407970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0909583"/>
        <c:axId val="524088511"/>
      </c:barChart>
      <c:catAx>
        <c:axId val="630909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24088511"/>
        <c:crosses val="autoZero"/>
        <c:auto val="1"/>
        <c:lblAlgn val="ctr"/>
        <c:lblOffset val="100"/>
        <c:noMultiLvlLbl val="0"/>
      </c:catAx>
      <c:valAx>
        <c:axId val="524088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630909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b="0"/>
              <a:t>Social sustainability, health and comfort </a:t>
            </a:r>
            <a:r>
              <a:rPr lang="en-GB" b="0"/>
              <a:t>category </a:t>
            </a:r>
            <a:endParaRPr lang="en-DE" b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Sheet3!$M$3</c:f>
              <c:strCache>
                <c:ptCount val="1"/>
                <c:pt idx="0">
                  <c:v>S01 Thermal Comfort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multiLvlStrRef>
              <c:f>Sheet3!$N$1:$AD$2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Sheet3!$N$3:$AD$3</c:f>
              <c:numCache>
                <c:formatCode>0%</c:formatCode>
                <c:ptCount val="17"/>
                <c:pt idx="0">
                  <c:v>0.55555555555555558</c:v>
                </c:pt>
                <c:pt idx="1">
                  <c:v>0.22222222222222221</c:v>
                </c:pt>
                <c:pt idx="2">
                  <c:v>0</c:v>
                </c:pt>
                <c:pt idx="3">
                  <c:v>0</c:v>
                </c:pt>
                <c:pt idx="4">
                  <c:v>0.22222222222222221</c:v>
                </c:pt>
                <c:pt idx="6">
                  <c:v>0.1111111111111111</c:v>
                </c:pt>
                <c:pt idx="7">
                  <c:v>0.22222222222222221</c:v>
                </c:pt>
                <c:pt idx="8">
                  <c:v>0.22222222222222221</c:v>
                </c:pt>
                <c:pt idx="9">
                  <c:v>0.1111111111111111</c:v>
                </c:pt>
                <c:pt idx="10">
                  <c:v>0.33333333333333331</c:v>
                </c:pt>
                <c:pt idx="12">
                  <c:v>0.16666666666666666</c:v>
                </c:pt>
                <c:pt idx="13">
                  <c:v>8.3333333333333329E-2</c:v>
                </c:pt>
                <c:pt idx="14">
                  <c:v>0.33333333333333331</c:v>
                </c:pt>
                <c:pt idx="15">
                  <c:v>0.16666666666666666</c:v>
                </c:pt>
                <c:pt idx="1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6F-4235-8DA6-168789BCA729}"/>
            </c:ext>
          </c:extLst>
        </c:ser>
        <c:ser>
          <c:idx val="1"/>
          <c:order val="1"/>
          <c:tx>
            <c:strRef>
              <c:f>Sheet3!$M$4</c:f>
              <c:strCache>
                <c:ptCount val="1"/>
                <c:pt idx="0">
                  <c:v>S02 Visual Comfort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multiLvlStrRef>
              <c:f>Sheet3!$N$1:$AD$2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Sheet3!$N$4:$AD$4</c:f>
              <c:numCache>
                <c:formatCode>0%</c:formatCode>
                <c:ptCount val="17"/>
                <c:pt idx="0">
                  <c:v>0.55555555555555558</c:v>
                </c:pt>
                <c:pt idx="1">
                  <c:v>0.1111111111111111</c:v>
                </c:pt>
                <c:pt idx="2">
                  <c:v>0.1111111111111111</c:v>
                </c:pt>
                <c:pt idx="3">
                  <c:v>0</c:v>
                </c:pt>
                <c:pt idx="4">
                  <c:v>0.22222222222222221</c:v>
                </c:pt>
                <c:pt idx="6">
                  <c:v>0.125</c:v>
                </c:pt>
                <c:pt idx="7">
                  <c:v>0.375</c:v>
                </c:pt>
                <c:pt idx="8">
                  <c:v>0.375</c:v>
                </c:pt>
                <c:pt idx="9">
                  <c:v>0</c:v>
                </c:pt>
                <c:pt idx="10">
                  <c:v>0.125</c:v>
                </c:pt>
                <c:pt idx="12">
                  <c:v>8.3333333333333329E-2</c:v>
                </c:pt>
                <c:pt idx="13">
                  <c:v>0.41666666666666669</c:v>
                </c:pt>
                <c:pt idx="14">
                  <c:v>0.5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6F-4235-8DA6-168789BCA729}"/>
            </c:ext>
          </c:extLst>
        </c:ser>
        <c:ser>
          <c:idx val="2"/>
          <c:order val="2"/>
          <c:tx>
            <c:strRef>
              <c:f>Sheet3!$M$5</c:f>
              <c:strCache>
                <c:ptCount val="1"/>
                <c:pt idx="0">
                  <c:v>S03 Good ventilation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multiLvlStrRef>
              <c:f>Sheet3!$N$1:$AD$2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Sheet3!$N$5:$AD$5</c:f>
              <c:numCache>
                <c:formatCode>0%</c:formatCode>
                <c:ptCount val="17"/>
                <c:pt idx="0">
                  <c:v>0.33333333333333331</c:v>
                </c:pt>
                <c:pt idx="1">
                  <c:v>0.22222222222222221</c:v>
                </c:pt>
                <c:pt idx="2">
                  <c:v>0.1111111111111111</c:v>
                </c:pt>
                <c:pt idx="3">
                  <c:v>0.1111111111111111</c:v>
                </c:pt>
                <c:pt idx="4">
                  <c:v>0.22222222222222221</c:v>
                </c:pt>
                <c:pt idx="6">
                  <c:v>0.66666666666666663</c:v>
                </c:pt>
                <c:pt idx="7">
                  <c:v>0</c:v>
                </c:pt>
                <c:pt idx="8">
                  <c:v>0.1111111111111111</c:v>
                </c:pt>
                <c:pt idx="9">
                  <c:v>0.22222222222222221</c:v>
                </c:pt>
                <c:pt idx="10">
                  <c:v>0</c:v>
                </c:pt>
                <c:pt idx="12">
                  <c:v>0.5</c:v>
                </c:pt>
                <c:pt idx="13">
                  <c:v>8.3333333333333329E-2</c:v>
                </c:pt>
                <c:pt idx="14">
                  <c:v>0.16666666666666666</c:v>
                </c:pt>
                <c:pt idx="15">
                  <c:v>0.25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6F-4235-8DA6-168789BCA729}"/>
            </c:ext>
          </c:extLst>
        </c:ser>
        <c:ser>
          <c:idx val="3"/>
          <c:order val="3"/>
          <c:tx>
            <c:strRef>
              <c:f>Sheet3!$M$6</c:f>
              <c:strCache>
                <c:ptCount val="1"/>
                <c:pt idx="0">
                  <c:v>S04 Noise protection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multiLvlStrRef>
              <c:f>Sheet3!$N$1:$AD$2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Sheet3!$N$6:$AD$6</c:f>
              <c:numCache>
                <c:formatCode>0%</c:formatCode>
                <c:ptCount val="17"/>
                <c:pt idx="0">
                  <c:v>0.33333333333333331</c:v>
                </c:pt>
                <c:pt idx="1">
                  <c:v>0</c:v>
                </c:pt>
                <c:pt idx="2">
                  <c:v>0.33333333333333331</c:v>
                </c:pt>
                <c:pt idx="3">
                  <c:v>0.1111111111111111</c:v>
                </c:pt>
                <c:pt idx="4">
                  <c:v>0.22222222222222221</c:v>
                </c:pt>
                <c:pt idx="6">
                  <c:v>0.66666666666666663</c:v>
                </c:pt>
                <c:pt idx="7">
                  <c:v>0.22222222222222221</c:v>
                </c:pt>
                <c:pt idx="8">
                  <c:v>0.1111111111111111</c:v>
                </c:pt>
                <c:pt idx="9">
                  <c:v>0</c:v>
                </c:pt>
                <c:pt idx="10">
                  <c:v>0</c:v>
                </c:pt>
                <c:pt idx="12">
                  <c:v>0.16666666666666666</c:v>
                </c:pt>
                <c:pt idx="13">
                  <c:v>0.66666666666666663</c:v>
                </c:pt>
                <c:pt idx="14">
                  <c:v>0.16666666666666666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6F-4235-8DA6-168789BCA729}"/>
            </c:ext>
          </c:extLst>
        </c:ser>
        <c:ser>
          <c:idx val="4"/>
          <c:order val="4"/>
          <c:tx>
            <c:strRef>
              <c:f>Sheet3!$M$7</c:f>
              <c:strCache>
                <c:ptCount val="1"/>
                <c:pt idx="0">
                  <c:v>S05 Protection from the weather elements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multiLvlStrRef>
              <c:f>Sheet3!$N$1:$AD$2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Sheet3!$N$7:$AD$7</c:f>
              <c:numCache>
                <c:formatCode>0%</c:formatCode>
                <c:ptCount val="17"/>
                <c:pt idx="0">
                  <c:v>0.33333333333333331</c:v>
                </c:pt>
                <c:pt idx="1">
                  <c:v>0.44444444444444442</c:v>
                </c:pt>
                <c:pt idx="2">
                  <c:v>0</c:v>
                </c:pt>
                <c:pt idx="3">
                  <c:v>0.22222222222222221</c:v>
                </c:pt>
                <c:pt idx="4">
                  <c:v>0</c:v>
                </c:pt>
                <c:pt idx="6">
                  <c:v>0</c:v>
                </c:pt>
                <c:pt idx="7">
                  <c:v>0.1111111111111111</c:v>
                </c:pt>
                <c:pt idx="8">
                  <c:v>0</c:v>
                </c:pt>
                <c:pt idx="9">
                  <c:v>0.22222222222222221</c:v>
                </c:pt>
                <c:pt idx="10">
                  <c:v>0.66666666666666663</c:v>
                </c:pt>
                <c:pt idx="12">
                  <c:v>0</c:v>
                </c:pt>
                <c:pt idx="13">
                  <c:v>0</c:v>
                </c:pt>
                <c:pt idx="14">
                  <c:v>0.41666666666666669</c:v>
                </c:pt>
                <c:pt idx="15">
                  <c:v>0.25</c:v>
                </c:pt>
                <c:pt idx="16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6F-4235-8DA6-168789BCA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81183167"/>
        <c:axId val="1126640335"/>
      </c:barChart>
      <c:catAx>
        <c:axId val="6811831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126640335"/>
        <c:crosses val="autoZero"/>
        <c:auto val="1"/>
        <c:lblAlgn val="ctr"/>
        <c:lblOffset val="100"/>
        <c:noMultiLvlLbl val="0"/>
      </c:catAx>
      <c:valAx>
        <c:axId val="1126640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/>
                  <a:t>Satisfaction levels (%) </a:t>
                </a:r>
              </a:p>
              <a:p>
                <a:pPr>
                  <a:defRPr/>
                </a:pPr>
                <a:r>
                  <a:rPr lang="en-US" b="0"/>
                  <a:t>based on the location of respondents</a:t>
                </a:r>
              </a:p>
            </c:rich>
          </c:tx>
          <c:layout>
            <c:manualLayout>
              <c:xMode val="edge"/>
              <c:yMode val="edge"/>
              <c:x val="5.9832878961507919E-3"/>
              <c:y val="0.152090242863895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681183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Social sustainability, accessibility category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Sheet3!$M$78</c:f>
              <c:strCache>
                <c:ptCount val="1"/>
                <c:pt idx="0">
                  <c:v>S25 Close to services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Sheet3!$N$76:$AD$77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Sheet3!$N$78:$AD$78</c:f>
              <c:numCache>
                <c:formatCode>0%</c:formatCode>
                <c:ptCount val="17"/>
                <c:pt idx="0">
                  <c:v>0.22222222222222221</c:v>
                </c:pt>
                <c:pt idx="1">
                  <c:v>0.33333333333333331</c:v>
                </c:pt>
                <c:pt idx="2">
                  <c:v>0.1111111111111111</c:v>
                </c:pt>
                <c:pt idx="3">
                  <c:v>0.1111111111111111</c:v>
                </c:pt>
                <c:pt idx="4">
                  <c:v>0.22222222222222221</c:v>
                </c:pt>
                <c:pt idx="6">
                  <c:v>0.25</c:v>
                </c:pt>
                <c:pt idx="7">
                  <c:v>0.125</c:v>
                </c:pt>
                <c:pt idx="8">
                  <c:v>0.375</c:v>
                </c:pt>
                <c:pt idx="9">
                  <c:v>0.25</c:v>
                </c:pt>
                <c:pt idx="10">
                  <c:v>0</c:v>
                </c:pt>
                <c:pt idx="12">
                  <c:v>0.33333333333333331</c:v>
                </c:pt>
                <c:pt idx="13">
                  <c:v>0.16666666666666666</c:v>
                </c:pt>
                <c:pt idx="14">
                  <c:v>0.5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D0-47C5-BB8C-BC53C2789477}"/>
            </c:ext>
          </c:extLst>
        </c:ser>
        <c:ser>
          <c:idx val="1"/>
          <c:order val="1"/>
          <c:tx>
            <c:strRef>
              <c:f>Sheet3!$M$79</c:f>
              <c:strCache>
                <c:ptCount val="1"/>
                <c:pt idx="0">
                  <c:v>S26 Close to public transportation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Sheet3!$N$76:$AD$77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Sheet3!$N$79:$AD$79</c:f>
              <c:numCache>
                <c:formatCode>0%</c:formatCode>
                <c:ptCount val="17"/>
                <c:pt idx="0">
                  <c:v>0.22222222222222221</c:v>
                </c:pt>
                <c:pt idx="1">
                  <c:v>0.33333333333333331</c:v>
                </c:pt>
                <c:pt idx="2">
                  <c:v>0.1111111111111111</c:v>
                </c:pt>
                <c:pt idx="3">
                  <c:v>0.1111111111111111</c:v>
                </c:pt>
                <c:pt idx="4">
                  <c:v>0.22222222222222221</c:v>
                </c:pt>
                <c:pt idx="6">
                  <c:v>0.25</c:v>
                </c:pt>
                <c:pt idx="7">
                  <c:v>0.375</c:v>
                </c:pt>
                <c:pt idx="8">
                  <c:v>0.125</c:v>
                </c:pt>
                <c:pt idx="9">
                  <c:v>0.125</c:v>
                </c:pt>
                <c:pt idx="10">
                  <c:v>0.125</c:v>
                </c:pt>
                <c:pt idx="12">
                  <c:v>0</c:v>
                </c:pt>
                <c:pt idx="13">
                  <c:v>0.25</c:v>
                </c:pt>
                <c:pt idx="14">
                  <c:v>0.41666666666666669</c:v>
                </c:pt>
                <c:pt idx="15">
                  <c:v>8.3333333333333329E-2</c:v>
                </c:pt>
                <c:pt idx="1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D0-47C5-BB8C-BC53C2789477}"/>
            </c:ext>
          </c:extLst>
        </c:ser>
        <c:ser>
          <c:idx val="2"/>
          <c:order val="2"/>
          <c:tx>
            <c:strRef>
              <c:f>Sheet3!$M$80</c:f>
              <c:strCache>
                <c:ptCount val="1"/>
                <c:pt idx="0">
                  <c:v>S27 Close to work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Sheet3!$N$76:$AD$77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Sheet3!$N$80:$AD$80</c:f>
              <c:numCache>
                <c:formatCode>0%</c:formatCode>
                <c:ptCount val="17"/>
                <c:pt idx="0">
                  <c:v>0</c:v>
                </c:pt>
                <c:pt idx="1">
                  <c:v>0.22222222222222221</c:v>
                </c:pt>
                <c:pt idx="2">
                  <c:v>0.33333333333333331</c:v>
                </c:pt>
                <c:pt idx="3">
                  <c:v>0.33333333333333331</c:v>
                </c:pt>
                <c:pt idx="4">
                  <c:v>0.1111111111111111</c:v>
                </c:pt>
                <c:pt idx="6">
                  <c:v>0.125</c:v>
                </c:pt>
                <c:pt idx="7">
                  <c:v>0</c:v>
                </c:pt>
                <c:pt idx="8">
                  <c:v>0.125</c:v>
                </c:pt>
                <c:pt idx="9">
                  <c:v>0.5</c:v>
                </c:pt>
                <c:pt idx="10">
                  <c:v>0.25</c:v>
                </c:pt>
                <c:pt idx="12">
                  <c:v>0</c:v>
                </c:pt>
                <c:pt idx="13">
                  <c:v>0</c:v>
                </c:pt>
                <c:pt idx="14">
                  <c:v>0.25</c:v>
                </c:pt>
                <c:pt idx="15">
                  <c:v>0.66666666666666663</c:v>
                </c:pt>
                <c:pt idx="16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D0-47C5-BB8C-BC53C2789477}"/>
            </c:ext>
          </c:extLst>
        </c:ser>
        <c:ser>
          <c:idx val="3"/>
          <c:order val="3"/>
          <c:tx>
            <c:strRef>
              <c:f>Sheet3!$M$81</c:f>
              <c:strCache>
                <c:ptCount val="1"/>
                <c:pt idx="0">
                  <c:v>S28 Close to shopping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Sheet3!$N$76:$AD$77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Sheet3!$N$81:$AD$81</c:f>
              <c:numCache>
                <c:formatCode>0%</c:formatCode>
                <c:ptCount val="17"/>
                <c:pt idx="0">
                  <c:v>0.375</c:v>
                </c:pt>
                <c:pt idx="1">
                  <c:v>0.125</c:v>
                </c:pt>
                <c:pt idx="2">
                  <c:v>0.125</c:v>
                </c:pt>
                <c:pt idx="3">
                  <c:v>0.125</c:v>
                </c:pt>
                <c:pt idx="4">
                  <c:v>0.25</c:v>
                </c:pt>
                <c:pt idx="6">
                  <c:v>0.25</c:v>
                </c:pt>
                <c:pt idx="7">
                  <c:v>0</c:v>
                </c:pt>
                <c:pt idx="8">
                  <c:v>0.625</c:v>
                </c:pt>
                <c:pt idx="9">
                  <c:v>0</c:v>
                </c:pt>
                <c:pt idx="10">
                  <c:v>0.125</c:v>
                </c:pt>
                <c:pt idx="12">
                  <c:v>0.25</c:v>
                </c:pt>
                <c:pt idx="13">
                  <c:v>8.3333333333333329E-2</c:v>
                </c:pt>
                <c:pt idx="14">
                  <c:v>0.66666666666666663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D0-47C5-BB8C-BC53C2789477}"/>
            </c:ext>
          </c:extLst>
        </c:ser>
        <c:ser>
          <c:idx val="4"/>
          <c:order val="4"/>
          <c:tx>
            <c:strRef>
              <c:f>Sheet3!$M$82</c:f>
              <c:strCache>
                <c:ptCount val="1"/>
                <c:pt idx="0">
                  <c:v>S29 Cose to family / friends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Sheet3!$N$76:$AD$77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Sheet3!$N$82:$AD$82</c:f>
              <c:numCache>
                <c:formatCode>0%</c:formatCode>
                <c:ptCount val="17"/>
                <c:pt idx="0">
                  <c:v>0.1111111111111111</c:v>
                </c:pt>
                <c:pt idx="1">
                  <c:v>0.22222222222222221</c:v>
                </c:pt>
                <c:pt idx="2">
                  <c:v>0.33333333333333331</c:v>
                </c:pt>
                <c:pt idx="3">
                  <c:v>0</c:v>
                </c:pt>
                <c:pt idx="4">
                  <c:v>0.33333333333333331</c:v>
                </c:pt>
                <c:pt idx="6">
                  <c:v>0.25</c:v>
                </c:pt>
                <c:pt idx="7">
                  <c:v>0.375</c:v>
                </c:pt>
                <c:pt idx="8">
                  <c:v>0</c:v>
                </c:pt>
                <c:pt idx="9">
                  <c:v>0.375</c:v>
                </c:pt>
                <c:pt idx="10">
                  <c:v>0</c:v>
                </c:pt>
                <c:pt idx="12">
                  <c:v>0</c:v>
                </c:pt>
                <c:pt idx="13">
                  <c:v>0.16666666666666666</c:v>
                </c:pt>
                <c:pt idx="14">
                  <c:v>0.5</c:v>
                </c:pt>
                <c:pt idx="15">
                  <c:v>0.33333333333333331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D0-47C5-BB8C-BC53C2789477}"/>
            </c:ext>
          </c:extLst>
        </c:ser>
        <c:ser>
          <c:idx val="5"/>
          <c:order val="5"/>
          <c:tx>
            <c:strRef>
              <c:f>Sheet3!$M$83</c:f>
              <c:strCache>
                <c:ptCount val="1"/>
                <c:pt idx="0">
                  <c:v>S30 Close to schools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Sheet3!$N$76:$AD$77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Sheet3!$N$83:$AD$83</c:f>
              <c:numCache>
                <c:formatCode>0%</c:formatCode>
                <c:ptCount val="17"/>
                <c:pt idx="0">
                  <c:v>0.22222222222222221</c:v>
                </c:pt>
                <c:pt idx="1">
                  <c:v>0</c:v>
                </c:pt>
                <c:pt idx="2">
                  <c:v>0</c:v>
                </c:pt>
                <c:pt idx="3">
                  <c:v>0.33333333333333331</c:v>
                </c:pt>
                <c:pt idx="4">
                  <c:v>0.44444444444444442</c:v>
                </c:pt>
                <c:pt idx="6">
                  <c:v>0.375</c:v>
                </c:pt>
                <c:pt idx="7">
                  <c:v>0.25</c:v>
                </c:pt>
                <c:pt idx="8">
                  <c:v>0</c:v>
                </c:pt>
                <c:pt idx="9">
                  <c:v>0.25</c:v>
                </c:pt>
                <c:pt idx="10">
                  <c:v>0.125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0.75</c:v>
                </c:pt>
                <c:pt idx="1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8D0-47C5-BB8C-BC53C2789477}"/>
            </c:ext>
          </c:extLst>
        </c:ser>
        <c:ser>
          <c:idx val="6"/>
          <c:order val="6"/>
          <c:tx>
            <c:strRef>
              <c:f>Sheet3!$M$84</c:f>
              <c:strCache>
                <c:ptCount val="1"/>
                <c:pt idx="0">
                  <c:v>S31 Close to healthcare facilities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Sheet3!$N$76:$AD$77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Sheet3!$N$84:$AD$84</c:f>
              <c:numCache>
                <c:formatCode>0%</c:formatCode>
                <c:ptCount val="17"/>
                <c:pt idx="0">
                  <c:v>0</c:v>
                </c:pt>
                <c:pt idx="1">
                  <c:v>0.22222222222222221</c:v>
                </c:pt>
                <c:pt idx="2">
                  <c:v>0.22222222222222221</c:v>
                </c:pt>
                <c:pt idx="3">
                  <c:v>0.33333333333333331</c:v>
                </c:pt>
                <c:pt idx="4">
                  <c:v>0.22222222222222221</c:v>
                </c:pt>
                <c:pt idx="6">
                  <c:v>0</c:v>
                </c:pt>
                <c:pt idx="7">
                  <c:v>0.125</c:v>
                </c:pt>
                <c:pt idx="8">
                  <c:v>0</c:v>
                </c:pt>
                <c:pt idx="9">
                  <c:v>0.625</c:v>
                </c:pt>
                <c:pt idx="10">
                  <c:v>0.25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0.66666666666666663</c:v>
                </c:pt>
                <c:pt idx="16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D0-47C5-BB8C-BC53C2789477}"/>
            </c:ext>
          </c:extLst>
        </c:ser>
        <c:ser>
          <c:idx val="7"/>
          <c:order val="7"/>
          <c:tx>
            <c:strRef>
              <c:f>Sheet3!$M$85</c:f>
              <c:strCache>
                <c:ptCount val="1"/>
                <c:pt idx="0">
                  <c:v>S35 Availability of parks and squares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Sheet3!$N$76:$AD$77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Sheet3!$N$85:$AD$85</c:f>
              <c:numCache>
                <c:formatCode>0%</c:formatCode>
                <c:ptCount val="17"/>
                <c:pt idx="0">
                  <c:v>0.1111111111111111</c:v>
                </c:pt>
                <c:pt idx="1">
                  <c:v>0</c:v>
                </c:pt>
                <c:pt idx="2">
                  <c:v>0.22222222222222221</c:v>
                </c:pt>
                <c:pt idx="3">
                  <c:v>0.22222222222222221</c:v>
                </c:pt>
                <c:pt idx="4">
                  <c:v>0.44444444444444442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0.875</c:v>
                </c:pt>
                <c:pt idx="10">
                  <c:v>0.125</c:v>
                </c:pt>
                <c:pt idx="12">
                  <c:v>0</c:v>
                </c:pt>
                <c:pt idx="13">
                  <c:v>0.41666666666666669</c:v>
                </c:pt>
                <c:pt idx="14">
                  <c:v>0.25</c:v>
                </c:pt>
                <c:pt idx="15">
                  <c:v>0.33333333333333331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8D0-47C5-BB8C-BC53C2789477}"/>
            </c:ext>
          </c:extLst>
        </c:ser>
        <c:ser>
          <c:idx val="8"/>
          <c:order val="8"/>
          <c:tx>
            <c:strRef>
              <c:f>Sheet3!$M$86</c:f>
              <c:strCache>
                <c:ptCount val="1"/>
                <c:pt idx="0">
                  <c:v>S36 Parking availability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Sheet3!$N$76:$AD$77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Sheet3!$N$86:$AD$86</c:f>
              <c:numCache>
                <c:formatCode>0%</c:formatCode>
                <c:ptCount val="17"/>
                <c:pt idx="0">
                  <c:v>0.1111111111111111</c:v>
                </c:pt>
                <c:pt idx="1">
                  <c:v>0</c:v>
                </c:pt>
                <c:pt idx="2">
                  <c:v>0.1111111111111111</c:v>
                </c:pt>
                <c:pt idx="3">
                  <c:v>0.44444444444444442</c:v>
                </c:pt>
                <c:pt idx="4">
                  <c:v>0.33333333333333331</c:v>
                </c:pt>
                <c:pt idx="6">
                  <c:v>0.125</c:v>
                </c:pt>
                <c:pt idx="7">
                  <c:v>0</c:v>
                </c:pt>
                <c:pt idx="8">
                  <c:v>0.125</c:v>
                </c:pt>
                <c:pt idx="9">
                  <c:v>0.375</c:v>
                </c:pt>
                <c:pt idx="10">
                  <c:v>0.375</c:v>
                </c:pt>
                <c:pt idx="12">
                  <c:v>0</c:v>
                </c:pt>
                <c:pt idx="13">
                  <c:v>0</c:v>
                </c:pt>
                <c:pt idx="14">
                  <c:v>0.58333333333333337</c:v>
                </c:pt>
                <c:pt idx="15">
                  <c:v>0.41666666666666669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8D0-47C5-BB8C-BC53C2789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826023135"/>
        <c:axId val="631518351"/>
      </c:barChart>
      <c:catAx>
        <c:axId val="8260231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631518351"/>
        <c:crosses val="autoZero"/>
        <c:auto val="1"/>
        <c:lblAlgn val="ctr"/>
        <c:lblOffset val="100"/>
        <c:noMultiLvlLbl val="0"/>
      </c:catAx>
      <c:valAx>
        <c:axId val="631518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Satisfaction levels (%) </a:t>
                </a:r>
              </a:p>
              <a:p>
                <a:pPr>
                  <a:defRPr/>
                </a:pPr>
                <a:r>
                  <a:rPr lang="en-US"/>
                  <a:t>based on the location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26023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Social sustainability, functional quality category </a:t>
            </a:r>
          </a:p>
        </c:rich>
      </c:tx>
      <c:layout>
        <c:manualLayout>
          <c:xMode val="edge"/>
          <c:yMode val="edge"/>
          <c:x val="0.32771280335946629"/>
          <c:y val="1.4901544206741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Sheet3!$M$93</c:f>
              <c:strCache>
                <c:ptCount val="1"/>
                <c:pt idx="0">
                  <c:v>S06 Housing design (the occupant's functional needs)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Sheet3!$N$91:$AD$92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Sheet3!$N$93:$AD$93</c:f>
              <c:numCache>
                <c:formatCode>0%</c:formatCode>
                <c:ptCount val="17"/>
                <c:pt idx="0">
                  <c:v>0.1111111111111111</c:v>
                </c:pt>
                <c:pt idx="1">
                  <c:v>0.1111111111111111</c:v>
                </c:pt>
                <c:pt idx="2">
                  <c:v>0.22222222222222221</c:v>
                </c:pt>
                <c:pt idx="3">
                  <c:v>0.44444444444444442</c:v>
                </c:pt>
                <c:pt idx="4">
                  <c:v>0.1111111111111111</c:v>
                </c:pt>
                <c:pt idx="6">
                  <c:v>0</c:v>
                </c:pt>
                <c:pt idx="7">
                  <c:v>0.625</c:v>
                </c:pt>
                <c:pt idx="8">
                  <c:v>0.125</c:v>
                </c:pt>
                <c:pt idx="9">
                  <c:v>0.25</c:v>
                </c:pt>
                <c:pt idx="10">
                  <c:v>0</c:v>
                </c:pt>
                <c:pt idx="12">
                  <c:v>8.3333333333333329E-2</c:v>
                </c:pt>
                <c:pt idx="13">
                  <c:v>0.41666666666666669</c:v>
                </c:pt>
                <c:pt idx="14">
                  <c:v>0.33333333333333331</c:v>
                </c:pt>
                <c:pt idx="15">
                  <c:v>0.16666666666666666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05-4C9C-A248-9252979D5AED}"/>
            </c:ext>
          </c:extLst>
        </c:ser>
        <c:ser>
          <c:idx val="1"/>
          <c:order val="1"/>
          <c:tx>
            <c:strRef>
              <c:f>Sheet3!$M$94</c:f>
              <c:strCache>
                <c:ptCount val="1"/>
                <c:pt idx="0">
                  <c:v>S07 The suitability of the home to the modern lifestyle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Sheet3!$N$91:$AD$92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Sheet3!$N$94:$AD$94</c:f>
              <c:numCache>
                <c:formatCode>0%</c:formatCode>
                <c:ptCount val="17"/>
                <c:pt idx="0">
                  <c:v>0.22222222222222221</c:v>
                </c:pt>
                <c:pt idx="1">
                  <c:v>0</c:v>
                </c:pt>
                <c:pt idx="2">
                  <c:v>0.44444444444444442</c:v>
                </c:pt>
                <c:pt idx="3">
                  <c:v>0.1111111111111111</c:v>
                </c:pt>
                <c:pt idx="4">
                  <c:v>0.22222222222222221</c:v>
                </c:pt>
                <c:pt idx="6">
                  <c:v>0</c:v>
                </c:pt>
                <c:pt idx="7">
                  <c:v>0.2857142857142857</c:v>
                </c:pt>
                <c:pt idx="8">
                  <c:v>0.2857142857142857</c:v>
                </c:pt>
                <c:pt idx="9">
                  <c:v>0.2857142857142857</c:v>
                </c:pt>
                <c:pt idx="10">
                  <c:v>0.14285714285714285</c:v>
                </c:pt>
                <c:pt idx="12">
                  <c:v>0</c:v>
                </c:pt>
                <c:pt idx="13">
                  <c:v>0.41666666666666669</c:v>
                </c:pt>
                <c:pt idx="14">
                  <c:v>0.5</c:v>
                </c:pt>
                <c:pt idx="15">
                  <c:v>8.3333333333333329E-2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05-4C9C-A248-9252979D5AED}"/>
            </c:ext>
          </c:extLst>
        </c:ser>
        <c:ser>
          <c:idx val="2"/>
          <c:order val="2"/>
          <c:tx>
            <c:strRef>
              <c:f>Sheet3!$M$95</c:f>
              <c:strCache>
                <c:ptCount val="1"/>
                <c:pt idx="0">
                  <c:v>S09 (size of the house (number of rooms)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Sheet3!$N$91:$AD$92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Sheet3!$N$95:$AD$95</c:f>
              <c:numCache>
                <c:formatCode>0%</c:formatCode>
                <c:ptCount val="17"/>
                <c:pt idx="0">
                  <c:v>0.22222222222222221</c:v>
                </c:pt>
                <c:pt idx="1">
                  <c:v>0.33333333333333331</c:v>
                </c:pt>
                <c:pt idx="2">
                  <c:v>0.22222222222222221</c:v>
                </c:pt>
                <c:pt idx="3">
                  <c:v>0.1111111111111111</c:v>
                </c:pt>
                <c:pt idx="4">
                  <c:v>0.1111111111111111</c:v>
                </c:pt>
                <c:pt idx="6">
                  <c:v>0.55555555555555558</c:v>
                </c:pt>
                <c:pt idx="7">
                  <c:v>0.1111111111111111</c:v>
                </c:pt>
                <c:pt idx="8">
                  <c:v>0.1111111111111111</c:v>
                </c:pt>
                <c:pt idx="9">
                  <c:v>0.1111111111111111</c:v>
                </c:pt>
                <c:pt idx="10">
                  <c:v>0.1111111111111111</c:v>
                </c:pt>
                <c:pt idx="12">
                  <c:v>0.5</c:v>
                </c:pt>
                <c:pt idx="13">
                  <c:v>8.3333333333333329E-2</c:v>
                </c:pt>
                <c:pt idx="14">
                  <c:v>0.41666666666666669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05-4C9C-A248-9252979D5AED}"/>
            </c:ext>
          </c:extLst>
        </c:ser>
        <c:ser>
          <c:idx val="3"/>
          <c:order val="3"/>
          <c:tx>
            <c:strRef>
              <c:f>Sheet3!$M$96</c:f>
              <c:strCache>
                <c:ptCount val="1"/>
                <c:pt idx="0">
                  <c:v>S10 Construction status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Sheet3!$N$91:$AD$92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Sheet3!$N$96:$AD$96</c:f>
              <c:numCache>
                <c:formatCode>0%</c:formatCode>
                <c:ptCount val="17"/>
                <c:pt idx="0">
                  <c:v>0.33333333333333331</c:v>
                </c:pt>
                <c:pt idx="1">
                  <c:v>0.1111111111111111</c:v>
                </c:pt>
                <c:pt idx="2">
                  <c:v>0.22222222222222221</c:v>
                </c:pt>
                <c:pt idx="3">
                  <c:v>0.22222222222222221</c:v>
                </c:pt>
                <c:pt idx="4">
                  <c:v>0.1111111111111111</c:v>
                </c:pt>
                <c:pt idx="6">
                  <c:v>0.125</c:v>
                </c:pt>
                <c:pt idx="7">
                  <c:v>0.125</c:v>
                </c:pt>
                <c:pt idx="8">
                  <c:v>0.25</c:v>
                </c:pt>
                <c:pt idx="9">
                  <c:v>0.375</c:v>
                </c:pt>
                <c:pt idx="10">
                  <c:v>0.125</c:v>
                </c:pt>
                <c:pt idx="12">
                  <c:v>0</c:v>
                </c:pt>
                <c:pt idx="13">
                  <c:v>0</c:v>
                </c:pt>
                <c:pt idx="14">
                  <c:v>0.58333333333333337</c:v>
                </c:pt>
                <c:pt idx="15">
                  <c:v>0.41666666666666669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05-4C9C-A248-9252979D5AED}"/>
            </c:ext>
          </c:extLst>
        </c:ser>
        <c:ser>
          <c:idx val="4"/>
          <c:order val="4"/>
          <c:tx>
            <c:strRef>
              <c:f>Sheet3!$M$97</c:f>
              <c:strCache>
                <c:ptCount val="1"/>
                <c:pt idx="0">
                  <c:v>S14 Luxury and quality of life (decoration, etc.)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Sheet3!$N$91:$AD$92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Sheet3!$N$97:$AD$97</c:f>
              <c:numCache>
                <c:formatCode>0%</c:formatCode>
                <c:ptCount val="17"/>
                <c:pt idx="0">
                  <c:v>0</c:v>
                </c:pt>
                <c:pt idx="1">
                  <c:v>0.55555555555555558</c:v>
                </c:pt>
                <c:pt idx="2">
                  <c:v>0</c:v>
                </c:pt>
                <c:pt idx="3">
                  <c:v>0.22222222222222221</c:v>
                </c:pt>
                <c:pt idx="4">
                  <c:v>0.22222222222222221</c:v>
                </c:pt>
                <c:pt idx="6">
                  <c:v>0</c:v>
                </c:pt>
                <c:pt idx="7">
                  <c:v>0</c:v>
                </c:pt>
                <c:pt idx="8">
                  <c:v>0.22222222222222221</c:v>
                </c:pt>
                <c:pt idx="9">
                  <c:v>0.33333333333333331</c:v>
                </c:pt>
                <c:pt idx="10">
                  <c:v>0.44444444444444442</c:v>
                </c:pt>
                <c:pt idx="12">
                  <c:v>0</c:v>
                </c:pt>
                <c:pt idx="13">
                  <c:v>0</c:v>
                </c:pt>
                <c:pt idx="14">
                  <c:v>0.58333333333333337</c:v>
                </c:pt>
                <c:pt idx="15">
                  <c:v>0.41666666666666669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205-4C9C-A248-9252979D5AED}"/>
            </c:ext>
          </c:extLst>
        </c:ser>
        <c:ser>
          <c:idx val="5"/>
          <c:order val="5"/>
          <c:tx>
            <c:strRef>
              <c:f>Sheet3!$M$98</c:f>
              <c:strCache>
                <c:ptCount val="1"/>
                <c:pt idx="0">
                  <c:v>S33 Provide safety and security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Sheet3!$N$91:$AD$92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Sheet3!$N$98:$AD$98</c:f>
              <c:numCache>
                <c:formatCode>0%</c:formatCode>
                <c:ptCount val="17"/>
                <c:pt idx="0">
                  <c:v>0.22222222222222221</c:v>
                </c:pt>
                <c:pt idx="1">
                  <c:v>0.1111111111111111</c:v>
                </c:pt>
                <c:pt idx="2">
                  <c:v>0</c:v>
                </c:pt>
                <c:pt idx="3">
                  <c:v>0.44444444444444442</c:v>
                </c:pt>
                <c:pt idx="4">
                  <c:v>0.22222222222222221</c:v>
                </c:pt>
                <c:pt idx="6">
                  <c:v>0.25</c:v>
                </c:pt>
                <c:pt idx="7">
                  <c:v>0.125</c:v>
                </c:pt>
                <c:pt idx="8">
                  <c:v>0.375</c:v>
                </c:pt>
                <c:pt idx="9">
                  <c:v>0.25</c:v>
                </c:pt>
                <c:pt idx="10">
                  <c:v>0</c:v>
                </c:pt>
                <c:pt idx="12">
                  <c:v>0</c:v>
                </c:pt>
                <c:pt idx="13">
                  <c:v>0.16666666666666666</c:v>
                </c:pt>
                <c:pt idx="14">
                  <c:v>0.83333333333333337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205-4C9C-A248-9252979D5AED}"/>
            </c:ext>
          </c:extLst>
        </c:ser>
        <c:ser>
          <c:idx val="6"/>
          <c:order val="6"/>
          <c:tx>
            <c:strRef>
              <c:f>Sheet3!$M$99</c:f>
              <c:strCache>
                <c:ptCount val="1"/>
                <c:pt idx="0">
                  <c:v>S34 Provide privacy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Sheet3!$N$91:$AD$92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Sheet3!$N$99:$AD$99</c:f>
              <c:numCache>
                <c:formatCode>0%</c:formatCode>
                <c:ptCount val="17"/>
                <c:pt idx="0">
                  <c:v>0.22222222222222221</c:v>
                </c:pt>
                <c:pt idx="1">
                  <c:v>0.33333333333333331</c:v>
                </c:pt>
                <c:pt idx="2">
                  <c:v>0.1111111111111111</c:v>
                </c:pt>
                <c:pt idx="3">
                  <c:v>0.1111111111111111</c:v>
                </c:pt>
                <c:pt idx="4">
                  <c:v>0.22222222222222221</c:v>
                </c:pt>
                <c:pt idx="6">
                  <c:v>0.625</c:v>
                </c:pt>
                <c:pt idx="7">
                  <c:v>0.125</c:v>
                </c:pt>
                <c:pt idx="8">
                  <c:v>0</c:v>
                </c:pt>
                <c:pt idx="9">
                  <c:v>0.25</c:v>
                </c:pt>
                <c:pt idx="10">
                  <c:v>0</c:v>
                </c:pt>
                <c:pt idx="12">
                  <c:v>0.5</c:v>
                </c:pt>
                <c:pt idx="13">
                  <c:v>8.3333333333333329E-2</c:v>
                </c:pt>
                <c:pt idx="14">
                  <c:v>0.16666666666666666</c:v>
                </c:pt>
                <c:pt idx="15">
                  <c:v>0.25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205-4C9C-A248-9252979D5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0935151"/>
        <c:axId val="819651695"/>
      </c:barChart>
      <c:catAx>
        <c:axId val="1140935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19651695"/>
        <c:crosses val="autoZero"/>
        <c:auto val="1"/>
        <c:lblAlgn val="ctr"/>
        <c:lblOffset val="100"/>
        <c:noMultiLvlLbl val="0"/>
      </c:catAx>
      <c:valAx>
        <c:axId val="8196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Satisfaction levels (%) </a:t>
                </a:r>
              </a:p>
              <a:p>
                <a:pPr>
                  <a:defRPr/>
                </a:pPr>
                <a:r>
                  <a:rPr lang="en-US"/>
                  <a:t>based on the location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140935151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  <a:latin typeface="+mn-lt"/>
                <a:ea typeface="+mn-ea"/>
                <a:cs typeface="+mn-cs"/>
              </a:rPr>
              <a:t>Economic sustainability, </a:t>
            </a:r>
            <a:r>
              <a:rPr lang="en-GB"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  <a:effectLst/>
                <a:latin typeface="+mn-lt"/>
                <a:ea typeface="+mn-ea"/>
                <a:cs typeface="+mn-cs"/>
              </a:rPr>
              <a:t>l</a:t>
            </a:r>
            <a:r>
              <a:rPr lang="en-GB" sz="1400" b="0" i="0" u="none" strike="noStrike" baseline="0">
                <a:effectLst/>
              </a:rPr>
              <a:t>ife cycle cost </a:t>
            </a:r>
            <a:r>
              <a:rPr lang="en-US"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  <a:latin typeface="+mn-lt"/>
                <a:ea typeface="+mn-ea"/>
                <a:cs typeface="+mn-cs"/>
              </a:rPr>
              <a:t>category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1400" b="0" i="0" u="none" strike="noStrike" kern="1200" spc="0" baseline="0">
              <a:solidFill>
                <a:srgbClr val="000000">
                  <a:lumMod val="65000"/>
                  <a:lumOff val="35000"/>
                </a:srgb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Sheet3!$M$110</c:f>
              <c:strCache>
                <c:ptCount val="1"/>
                <c:pt idx="0">
                  <c:v>S11 Housing cost (Rent/buy)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Sheet3!$N$108:$AD$109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Sheet3!$N$110:$AD$110</c:f>
              <c:numCache>
                <c:formatCode>0%</c:formatCode>
                <c:ptCount val="17"/>
                <c:pt idx="0">
                  <c:v>0.1111111111111111</c:v>
                </c:pt>
                <c:pt idx="1">
                  <c:v>0</c:v>
                </c:pt>
                <c:pt idx="2">
                  <c:v>0.44444444444444442</c:v>
                </c:pt>
                <c:pt idx="3">
                  <c:v>0.22222222222222221</c:v>
                </c:pt>
                <c:pt idx="4">
                  <c:v>0.22222222222222221</c:v>
                </c:pt>
                <c:pt idx="6">
                  <c:v>0.125</c:v>
                </c:pt>
                <c:pt idx="7">
                  <c:v>0.125</c:v>
                </c:pt>
                <c:pt idx="8">
                  <c:v>0.125</c:v>
                </c:pt>
                <c:pt idx="9">
                  <c:v>0.375</c:v>
                </c:pt>
                <c:pt idx="10">
                  <c:v>0.25</c:v>
                </c:pt>
                <c:pt idx="12">
                  <c:v>0</c:v>
                </c:pt>
                <c:pt idx="13">
                  <c:v>0.5</c:v>
                </c:pt>
                <c:pt idx="14">
                  <c:v>0</c:v>
                </c:pt>
                <c:pt idx="15">
                  <c:v>0.25</c:v>
                </c:pt>
                <c:pt idx="1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4-41A6-882B-7C9640A5A1E7}"/>
            </c:ext>
          </c:extLst>
        </c:ser>
        <c:ser>
          <c:idx val="1"/>
          <c:order val="1"/>
          <c:tx>
            <c:strRef>
              <c:f>Sheet3!$M$111</c:f>
              <c:strCache>
                <c:ptCount val="1"/>
                <c:pt idx="0">
                  <c:v>S12 Cost of energy use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Sheet3!$N$108:$AD$109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Sheet3!$N$111:$AD$111</c:f>
              <c:numCache>
                <c:formatCode>0%</c:formatCode>
                <c:ptCount val="17"/>
                <c:pt idx="0">
                  <c:v>0.22222222222222221</c:v>
                </c:pt>
                <c:pt idx="1">
                  <c:v>0.1111111111111111</c:v>
                </c:pt>
                <c:pt idx="2">
                  <c:v>0.1111111111111111</c:v>
                </c:pt>
                <c:pt idx="3">
                  <c:v>0.44444444444444442</c:v>
                </c:pt>
                <c:pt idx="4">
                  <c:v>0.1111111111111111</c:v>
                </c:pt>
                <c:pt idx="6">
                  <c:v>0</c:v>
                </c:pt>
                <c:pt idx="7">
                  <c:v>0</c:v>
                </c:pt>
                <c:pt idx="8">
                  <c:v>0.25</c:v>
                </c:pt>
                <c:pt idx="9">
                  <c:v>0.375</c:v>
                </c:pt>
                <c:pt idx="10">
                  <c:v>0.375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0.66666666666666663</c:v>
                </c:pt>
                <c:pt idx="16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4-41A6-882B-7C9640A5A1E7}"/>
            </c:ext>
          </c:extLst>
        </c:ser>
        <c:ser>
          <c:idx val="2"/>
          <c:order val="2"/>
          <c:tx>
            <c:strRef>
              <c:f>Sheet3!$M$112</c:f>
              <c:strCache>
                <c:ptCount val="1"/>
                <c:pt idx="0">
                  <c:v>S13 Cost of house maintenance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Sheet3!$N$108:$AD$109</c:f>
              <c:multiLvlStrCache>
                <c:ptCount val="17"/>
                <c:lvl>
                  <c:pt idx="0">
                    <c:v>very satisfied</c:v>
                  </c:pt>
                  <c:pt idx="1">
                    <c:v>satisfied</c:v>
                  </c:pt>
                  <c:pt idx="2">
                    <c:v>moderatly satisfied</c:v>
                  </c:pt>
                  <c:pt idx="3">
                    <c:v>not satisfied</c:v>
                  </c:pt>
                  <c:pt idx="4">
                    <c:v>not at all satisfied</c:v>
                  </c:pt>
                  <c:pt idx="6">
                    <c:v>very satisfied</c:v>
                  </c:pt>
                  <c:pt idx="7">
                    <c:v>satisfied</c:v>
                  </c:pt>
                  <c:pt idx="8">
                    <c:v>moderatly satisfied</c:v>
                  </c:pt>
                  <c:pt idx="9">
                    <c:v>not satisfied</c:v>
                  </c:pt>
                  <c:pt idx="10">
                    <c:v>not at all satisfied</c:v>
                  </c:pt>
                  <c:pt idx="12">
                    <c:v>very satisfied</c:v>
                  </c:pt>
                  <c:pt idx="13">
                    <c:v>satisfied</c:v>
                  </c:pt>
                  <c:pt idx="14">
                    <c:v>moderatly satisfied</c:v>
                  </c:pt>
                  <c:pt idx="15">
                    <c:v>not satisfied</c:v>
                  </c:pt>
                  <c:pt idx="16">
                    <c:v>not at all satisfied</c:v>
                  </c:pt>
                </c:lvl>
                <c:lvl>
                  <c:pt idx="0">
                    <c:v>Al-Jalloum</c:v>
                  </c:pt>
                  <c:pt idx="6">
                    <c:v>Al-Farafra</c:v>
                  </c:pt>
                  <c:pt idx="12">
                    <c:v>Al-Aqaba</c:v>
                  </c:pt>
                </c:lvl>
              </c:multiLvlStrCache>
            </c:multiLvlStrRef>
          </c:cat>
          <c:val>
            <c:numRef>
              <c:f>Sheet3!$N$112:$AD$112</c:f>
              <c:numCache>
                <c:formatCode>0%</c:formatCode>
                <c:ptCount val="17"/>
                <c:pt idx="0">
                  <c:v>0</c:v>
                </c:pt>
                <c:pt idx="1">
                  <c:v>0.33333333333333331</c:v>
                </c:pt>
                <c:pt idx="2">
                  <c:v>0.33333333333333331</c:v>
                </c:pt>
                <c:pt idx="3">
                  <c:v>0</c:v>
                </c:pt>
                <c:pt idx="4">
                  <c:v>0.33333333333333331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0.22222222222222221</c:v>
                </c:pt>
                <c:pt idx="10">
                  <c:v>0.77777777777777779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64-41A6-882B-7C9640A5A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4304063"/>
        <c:axId val="521819311"/>
      </c:barChart>
      <c:catAx>
        <c:axId val="814304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21819311"/>
        <c:crosses val="autoZero"/>
        <c:auto val="1"/>
        <c:lblAlgn val="ctr"/>
        <c:lblOffset val="100"/>
        <c:noMultiLvlLbl val="0"/>
      </c:catAx>
      <c:valAx>
        <c:axId val="521819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en-US" sz="1000" b="0" i="0" u="none" strike="noStrike" kern="1200" baseline="0">
                    <a:solidFill>
                      <a:srgbClr val="000000">
                        <a:lumMod val="65000"/>
                        <a:lumOff val="35000"/>
                      </a:srgb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rgbClr val="000000">
                        <a:lumMod val="65000"/>
                        <a:lumOff val="35000"/>
                      </a:srgbClr>
                    </a:solidFill>
                    <a:latin typeface="+mn-lt"/>
                    <a:ea typeface="+mn-ea"/>
                    <a:cs typeface="+mn-cs"/>
                  </a:rPr>
                  <a:t>Satisfaction levels (%) </a:t>
                </a:r>
              </a:p>
              <a:p>
                <a:pPr algn="ctr" rtl="0">
                  <a:defRPr lang="en-US">
                    <a:solidFill>
                      <a:srgbClr val="000000">
                        <a:lumMod val="65000"/>
                        <a:lumOff val="35000"/>
                      </a:srgbClr>
                    </a:solidFill>
                  </a:defRPr>
                </a:pPr>
                <a:r>
                  <a:rPr lang="en-US" sz="1000" b="0" i="0" u="none" strike="noStrike" kern="1200" baseline="0">
                    <a:solidFill>
                      <a:srgbClr val="000000">
                        <a:lumMod val="65000"/>
                        <a:lumOff val="35000"/>
                      </a:srgbClr>
                    </a:solidFill>
                    <a:latin typeface="+mn-lt"/>
                    <a:ea typeface="+mn-ea"/>
                    <a:cs typeface="+mn-cs"/>
                  </a:rPr>
                  <a:t>based on the location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lang="en-US" sz="1000" b="0" i="0" u="none" strike="noStrike" kern="1200" baseline="0">
                  <a:solidFill>
                    <a:srgbClr val="000000">
                      <a:lumMod val="65000"/>
                      <a:lumOff val="35000"/>
                    </a:srgb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143040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387350</xdr:colOff>
      <xdr:row>3</xdr:row>
      <xdr:rowOff>6350</xdr:rowOff>
    </xdr:from>
    <xdr:to>
      <xdr:col>14</xdr:col>
      <xdr:colOff>571500</xdr:colOff>
      <xdr:row>20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8578CB-B2F7-4858-9549-1715D0E34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561421</xdr:colOff>
      <xdr:row>37</xdr:row>
      <xdr:rowOff>10078</xdr:rowOff>
    </xdr:from>
    <xdr:to>
      <xdr:col>27</xdr:col>
      <xdr:colOff>1360714</xdr:colOff>
      <xdr:row>48</xdr:row>
      <xdr:rowOff>121757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418608-8D7E-4583-98DC-0BECE2EFFC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344417</xdr:colOff>
      <xdr:row>35</xdr:row>
      <xdr:rowOff>133190</xdr:rowOff>
    </xdr:from>
    <xdr:to>
      <xdr:col>33</xdr:col>
      <xdr:colOff>1445558</xdr:colOff>
      <xdr:row>49</xdr:row>
      <xdr:rowOff>54168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8B2F46-60E5-49DA-9951-2C5498D9F9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241548</xdr:colOff>
      <xdr:row>34</xdr:row>
      <xdr:rowOff>184772</xdr:rowOff>
    </xdr:from>
    <xdr:to>
      <xdr:col>38</xdr:col>
      <xdr:colOff>1563842</xdr:colOff>
      <xdr:row>48</xdr:row>
      <xdr:rowOff>138953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7E67B8E-174B-4FD3-B0A6-C70D030AB1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699783</xdr:colOff>
      <xdr:row>32</xdr:row>
      <xdr:rowOff>135723</xdr:rowOff>
    </xdr:from>
    <xdr:to>
      <xdr:col>17</xdr:col>
      <xdr:colOff>480419</xdr:colOff>
      <xdr:row>49</xdr:row>
      <xdr:rowOff>75943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FB038C2-AE72-48D4-910D-7B0F722014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408212</xdr:colOff>
      <xdr:row>36</xdr:row>
      <xdr:rowOff>154216</xdr:rowOff>
    </xdr:from>
    <xdr:to>
      <xdr:col>35</xdr:col>
      <xdr:colOff>54428</xdr:colOff>
      <xdr:row>62</xdr:row>
      <xdr:rowOff>6350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D400260C-B66C-454B-83F8-A63014A2D6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535213</xdr:colOff>
      <xdr:row>31</xdr:row>
      <xdr:rowOff>117928</xdr:rowOff>
    </xdr:from>
    <xdr:to>
      <xdr:col>57</xdr:col>
      <xdr:colOff>526142</xdr:colOff>
      <xdr:row>62</xdr:row>
      <xdr:rowOff>69851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66FDDC46-6C61-41FE-8277-3E997910A7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36</xdr:col>
      <xdr:colOff>544286</xdr:colOff>
      <xdr:row>68</xdr:row>
      <xdr:rowOff>78300</xdr:rowOff>
    </xdr:from>
    <xdr:to>
      <xdr:col>57</xdr:col>
      <xdr:colOff>526144</xdr:colOff>
      <xdr:row>99</xdr:row>
      <xdr:rowOff>122687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A1FFF679-872E-4DB7-9798-AC4ECE225A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532510</xdr:colOff>
      <xdr:row>101</xdr:row>
      <xdr:rowOff>144825</xdr:rowOff>
    </xdr:from>
    <xdr:to>
      <xdr:col>57</xdr:col>
      <xdr:colOff>512455</xdr:colOff>
      <xdr:row>127</xdr:row>
      <xdr:rowOff>29186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9926DF28-E337-41C3-B3A5-C8A4F6CE5B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36</xdr:col>
      <xdr:colOff>532508</xdr:colOff>
      <xdr:row>129</xdr:row>
      <xdr:rowOff>144825</xdr:rowOff>
    </xdr:from>
    <xdr:to>
      <xdr:col>57</xdr:col>
      <xdr:colOff>512455</xdr:colOff>
      <xdr:row>155</xdr:row>
      <xdr:rowOff>62609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65A9C4B5-6A87-4D18-99C9-5413E4B79C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36</xdr:col>
      <xdr:colOff>532508</xdr:colOff>
      <xdr:row>161</xdr:row>
      <xdr:rowOff>22280</xdr:rowOff>
    </xdr:from>
    <xdr:to>
      <xdr:col>57</xdr:col>
      <xdr:colOff>534735</xdr:colOff>
      <xdr:row>192</xdr:row>
      <xdr:rowOff>84887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ECBB2B8B-5F00-417A-BBAE-9BCD23E8BC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36</xdr:col>
      <xdr:colOff>465665</xdr:colOff>
      <xdr:row>195</xdr:row>
      <xdr:rowOff>8819</xdr:rowOff>
    </xdr:from>
    <xdr:to>
      <xdr:col>57</xdr:col>
      <xdr:colOff>485067</xdr:colOff>
      <xdr:row>220</xdr:row>
      <xdr:rowOff>70732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17BEEE08-77D3-469F-9DBC-B2E56F4A7A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107092</xdr:colOff>
      <xdr:row>11</xdr:row>
      <xdr:rowOff>25400</xdr:rowOff>
    </xdr:from>
    <xdr:to>
      <xdr:col>19</xdr:col>
      <xdr:colOff>71550</xdr:colOff>
      <xdr:row>28</xdr:row>
      <xdr:rowOff>69850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E8C24BB5-D2F2-4EDA-8D3D-27AB740085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110267</xdr:colOff>
      <xdr:row>9</xdr:row>
      <xdr:rowOff>25400</xdr:rowOff>
    </xdr:from>
    <xdr:to>
      <xdr:col>9</xdr:col>
      <xdr:colOff>100742</xdr:colOff>
      <xdr:row>26</xdr:row>
      <xdr:rowOff>69850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17856F35-CFA3-4AD4-8698-DE17FD9D8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103917</xdr:colOff>
      <xdr:row>9</xdr:row>
      <xdr:rowOff>25400</xdr:rowOff>
    </xdr:from>
    <xdr:to>
      <xdr:col>14</xdr:col>
      <xdr:colOff>94391</xdr:colOff>
      <xdr:row>26</xdr:row>
      <xdr:rowOff>69850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A6585FB4-653E-4C8E-BD73-BC0A4DE285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97566</xdr:colOff>
      <xdr:row>9</xdr:row>
      <xdr:rowOff>25743</xdr:rowOff>
    </xdr:from>
    <xdr:to>
      <xdr:col>19</xdr:col>
      <xdr:colOff>75685</xdr:colOff>
      <xdr:row>26</xdr:row>
      <xdr:rowOff>65731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9861911B-45BF-45E9-80D4-5E3EF0601C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279400</xdr:colOff>
      <xdr:row>12</xdr:row>
      <xdr:rowOff>76200</xdr:rowOff>
    </xdr:from>
    <xdr:to>
      <xdr:col>11</xdr:col>
      <xdr:colOff>584200</xdr:colOff>
      <xdr:row>29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8585C2-806E-40DE-A9BB-C58387AEB0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304800</xdr:colOff>
      <xdr:row>18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C4F7ED-AF6B-4B2A-A70C-B3448C4AAD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1022165</xdr:colOff>
      <xdr:row>17</xdr:row>
      <xdr:rowOff>98609</xdr:rowOff>
    </xdr:from>
    <xdr:to>
      <xdr:col>12</xdr:col>
      <xdr:colOff>498088</xdr:colOff>
      <xdr:row>37</xdr:row>
      <xdr:rowOff>143059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B743E6-964E-40AB-B9FB-20972AB0E7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210316%20Desktop_transfer%20to%20surfdrive\Preparing%20for%20PhD\210310%20Housing%20Survey%20%20(25%20Responses)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210316%20Desktop_transfer%20to%20surfdrive\Preparing%20for%20PhD\210310%20Housing%20Survey%20%20(25%20Responses).xlsx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210316%20Desktop_transfer%20to%20surfdrive\Preparing%20for%20PhD\210310%20Housing%20Survey%20%20(25%20Responses).xlsx" TargetMode="External"/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ris" refreshedDate="44265.48761585648" createdVersion="6" refreshedVersion="6" minRefreshableVersion="3" recordCount="25" xr:uid="{C5685C1A-C587-4425-8819-24BDEA306687}">
  <cacheSource type="worksheet">
    <worksheetSource ref="C1:D26" sheet="Form Responses (25)" r:id="rId2"/>
  </cacheSource>
  <cacheFields count="2">
    <cacheField name="Gender" numFmtId="0">
      <sharedItems containsBlank="1" count="3">
        <s v="Male"/>
        <s v="Female"/>
        <m/>
      </sharedItems>
    </cacheField>
    <cacheField name="Age groups" numFmtId="0">
      <sharedItems containsBlank="1" count="5">
        <s v="40-59"/>
        <s v="18-24"/>
        <s v="60 Plus"/>
        <m/>
        <s v="25-4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ris" refreshedDate="44265.499820717596" createdVersion="6" refreshedVersion="6" minRefreshableVersion="3" recordCount="25" xr:uid="{49F00D17-7784-4E22-A364-8225C87C433B}">
  <cacheSource type="worksheet">
    <worksheetSource ref="G1:G26" sheet="Form Responses (25)" r:id="rId2"/>
  </cacheSource>
  <cacheFields count="1">
    <cacheField name="Jobs" numFmtId="0">
      <sharedItems containsBlank="1" count="5">
        <s v="Merchants"/>
        <s v="Unemployed"/>
        <s v="Government employees"/>
        <m/>
        <s v="Handicraf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ris" refreshedDate="44265.706244791669" createdVersion="6" refreshedVersion="6" minRefreshableVersion="3" recordCount="25" xr:uid="{64038051-71A8-4223-AA3A-9C6A05F66D90}">
  <cacheSource type="worksheet">
    <worksheetSource ref="L1:M26" sheet="Form Responses (25)" r:id="rId2"/>
  </cacheSource>
  <cacheFields count="2">
    <cacheField name="Ownership" numFmtId="0">
      <sharedItems containsBlank="1" count="4">
        <s v="The owner of the house"/>
        <s v="Living with others/family members without paying rent"/>
        <s v="Tenant"/>
        <m/>
      </sharedItems>
    </cacheField>
    <cacheField name="Stay in the Old City of Aleppo" numFmtId="0">
      <sharedItems containsBlank="1" count="5">
        <s v="I don't plan to leave"/>
        <s v="Yes, but I plan to move in the next few years"/>
        <s v="Yes, I don't expect to move"/>
        <s v="I've already left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x v="0"/>
    <x v="0"/>
  </r>
  <r>
    <x v="1"/>
    <x v="0"/>
  </r>
  <r>
    <x v="1"/>
    <x v="1"/>
  </r>
  <r>
    <x v="1"/>
    <x v="0"/>
  </r>
  <r>
    <x v="1"/>
    <x v="2"/>
  </r>
  <r>
    <x v="0"/>
    <x v="2"/>
  </r>
  <r>
    <x v="1"/>
    <x v="0"/>
  </r>
  <r>
    <x v="0"/>
    <x v="2"/>
  </r>
  <r>
    <x v="0"/>
    <x v="2"/>
  </r>
  <r>
    <x v="1"/>
    <x v="0"/>
  </r>
  <r>
    <x v="1"/>
    <x v="0"/>
  </r>
  <r>
    <x v="1"/>
    <x v="0"/>
  </r>
  <r>
    <x v="0"/>
    <x v="0"/>
  </r>
  <r>
    <x v="2"/>
    <x v="3"/>
  </r>
  <r>
    <x v="0"/>
    <x v="0"/>
  </r>
  <r>
    <x v="0"/>
    <x v="0"/>
  </r>
  <r>
    <x v="2"/>
    <x v="2"/>
  </r>
  <r>
    <x v="0"/>
    <x v="2"/>
  </r>
  <r>
    <x v="0"/>
    <x v="0"/>
  </r>
  <r>
    <x v="0"/>
    <x v="0"/>
  </r>
  <r>
    <x v="0"/>
    <x v="0"/>
  </r>
  <r>
    <x v="0"/>
    <x v="2"/>
  </r>
  <r>
    <x v="0"/>
    <x v="0"/>
  </r>
  <r>
    <x v="0"/>
    <x v="0"/>
  </r>
  <r>
    <x v="0"/>
    <x v="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x v="0"/>
  </r>
  <r>
    <x v="1"/>
  </r>
  <r>
    <x v="1"/>
  </r>
  <r>
    <x v="2"/>
  </r>
  <r>
    <x v="1"/>
  </r>
  <r>
    <x v="0"/>
  </r>
  <r>
    <x v="1"/>
  </r>
  <r>
    <x v="1"/>
  </r>
  <r>
    <x v="0"/>
  </r>
  <r>
    <x v="2"/>
  </r>
  <r>
    <x v="2"/>
  </r>
  <r>
    <x v="2"/>
  </r>
  <r>
    <x v="2"/>
  </r>
  <r>
    <x v="3"/>
  </r>
  <r>
    <x v="0"/>
  </r>
  <r>
    <x v="2"/>
  </r>
  <r>
    <x v="3"/>
  </r>
  <r>
    <x v="0"/>
  </r>
  <r>
    <x v="4"/>
  </r>
  <r>
    <x v="2"/>
  </r>
  <r>
    <x v="0"/>
  </r>
  <r>
    <x v="0"/>
  </r>
  <r>
    <x v="2"/>
  </r>
  <r>
    <x v="4"/>
  </r>
  <r>
    <x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x v="0"/>
    <x v="0"/>
  </r>
  <r>
    <x v="1"/>
    <x v="1"/>
  </r>
  <r>
    <x v="1"/>
    <x v="1"/>
  </r>
  <r>
    <x v="1"/>
    <x v="0"/>
  </r>
  <r>
    <x v="0"/>
    <x v="2"/>
  </r>
  <r>
    <x v="0"/>
    <x v="0"/>
  </r>
  <r>
    <x v="1"/>
    <x v="2"/>
  </r>
  <r>
    <x v="1"/>
    <x v="2"/>
  </r>
  <r>
    <x v="0"/>
    <x v="3"/>
  </r>
  <r>
    <x v="0"/>
    <x v="2"/>
  </r>
  <r>
    <x v="0"/>
    <x v="2"/>
  </r>
  <r>
    <x v="2"/>
    <x v="3"/>
  </r>
  <r>
    <x v="0"/>
    <x v="2"/>
  </r>
  <r>
    <x v="3"/>
    <x v="4"/>
  </r>
  <r>
    <x v="3"/>
    <x v="4"/>
  </r>
  <r>
    <x v="3"/>
    <x v="4"/>
  </r>
  <r>
    <x v="3"/>
    <x v="4"/>
  </r>
  <r>
    <x v="3"/>
    <x v="4"/>
  </r>
  <r>
    <x v="3"/>
    <x v="4"/>
  </r>
  <r>
    <x v="3"/>
    <x v="4"/>
  </r>
  <r>
    <x v="3"/>
    <x v="4"/>
  </r>
  <r>
    <x v="3"/>
    <x v="4"/>
  </r>
  <r>
    <x v="3"/>
    <x v="4"/>
  </r>
  <r>
    <x v="3"/>
    <x v="4"/>
  </r>
  <r>
    <x v="3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5746623-6C13-486F-8297-E803C26DEBEB}" name="PivotTable19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0">
  <location ref="A1:G7" firstHeaderRow="1" firstDataRow="2" firstDataCol="1"/>
  <pivotFields count="2">
    <pivotField axis="axisRow" dataField="1" showAll="0">
      <items count="5">
        <item x="1"/>
        <item x="2"/>
        <item x="0"/>
        <item x="3"/>
        <item t="default"/>
      </items>
    </pivotField>
    <pivotField axis="axisCol" showAll="0">
      <items count="6">
        <item x="0"/>
        <item x="3"/>
        <item x="1"/>
        <item x="2"/>
        <item x="4"/>
        <item t="default"/>
      </items>
    </pivotField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ount of Ownership" fld="0" subtotal="count" baseField="0" baseItem="0"/>
  </dataFields>
  <chartFormats count="15">
    <chartFormat chart="0" format="0" series="1">
      <pivotArea type="data" outline="0" fieldPosition="0">
        <references count="1"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1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1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1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9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9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9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9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49932B3-55AE-4BA2-890E-3EC550842037}" name="PivotTable8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6">
  <location ref="A1:E8" firstHeaderRow="1" firstDataRow="2" firstDataCol="1"/>
  <pivotFields count="2">
    <pivotField axis="axisCol" showAll="0">
      <items count="4">
        <item x="1"/>
        <item x="0"/>
        <item x="2"/>
        <item t="default"/>
      </items>
    </pivotField>
    <pivotField axis="axisRow" dataField="1" showAll="0">
      <items count="6">
        <item x="1"/>
        <item x="4"/>
        <item x="0"/>
        <item x="2"/>
        <item x="3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Count of Age groups" fld="1" subtotal="count" baseField="0" baseItem="0"/>
  </dataFields>
  <chartFormats count="9">
    <chartFormat chart="0" format="0" series="1">
      <pivotArea type="data" outline="0" fieldPosition="0">
        <references count="1">
          <reference field="0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0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0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5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5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5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5AD6A5D-6543-465C-AACE-12A61429EC55}" name="PivotTable9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1">
  <location ref="A1:B7" firstHeaderRow="1" firstDataRow="1" firstDataCol="1"/>
  <pivotFields count="1">
    <pivotField axis="axisRow" dataField="1" showAll="0">
      <items count="6">
        <item x="2"/>
        <item x="4"/>
        <item x="0"/>
        <item x="1"/>
        <item x="3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Jobs" fld="0" subtotal="count" baseField="0" baseItem="0"/>
  </dataFields>
  <chartFormats count="1">
    <chartFormat chart="1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D349A-3E5D-4F66-AAF4-62839AE03AAE}">
  <dimension ref="A1:H54"/>
  <sheetViews>
    <sheetView topLeftCell="A2" zoomScale="75" zoomScaleNormal="75" workbookViewId="0">
      <selection activeCell="J49" sqref="J49"/>
    </sheetView>
  </sheetViews>
  <sheetFormatPr defaultRowHeight="12.5" x14ac:dyDescent="0.25"/>
  <cols>
    <col min="1" max="1" width="57.7265625" style="17" bestFit="1" customWidth="1"/>
    <col min="2" max="16384" width="8.7265625" style="17"/>
  </cols>
  <sheetData>
    <row r="1" spans="1:8" ht="25.5" thickBot="1" x14ac:dyDescent="0.3">
      <c r="A1" s="43" t="s">
        <v>235</v>
      </c>
      <c r="B1" s="44" t="s">
        <v>33</v>
      </c>
      <c r="C1" s="45" t="s">
        <v>34</v>
      </c>
      <c r="D1" s="45" t="s">
        <v>36</v>
      </c>
      <c r="E1" s="45" t="s">
        <v>37</v>
      </c>
      <c r="F1" s="45" t="s">
        <v>38</v>
      </c>
      <c r="G1" s="45" t="s">
        <v>35</v>
      </c>
      <c r="H1" s="44" t="s">
        <v>33</v>
      </c>
    </row>
    <row r="2" spans="1:8" ht="13" thickBot="1" x14ac:dyDescent="0.3">
      <c r="A2" s="46" t="s">
        <v>22</v>
      </c>
      <c r="B2" s="47">
        <v>23</v>
      </c>
      <c r="C2" s="48">
        <v>0.2608695652173913</v>
      </c>
      <c r="D2" s="48">
        <v>0.17391304347826086</v>
      </c>
      <c r="E2" s="48">
        <v>0.43478260869565216</v>
      </c>
      <c r="F2" s="48">
        <v>8.6956521739130432E-2</v>
      </c>
      <c r="G2" s="48">
        <v>4.3478260869565216E-2</v>
      </c>
      <c r="H2" s="49">
        <v>1</v>
      </c>
    </row>
    <row r="3" spans="1:8" ht="13" thickBot="1" x14ac:dyDescent="0.3">
      <c r="A3" s="46" t="s">
        <v>23</v>
      </c>
      <c r="B3" s="47">
        <v>23</v>
      </c>
      <c r="C3" s="48">
        <v>8.6956521739130432E-2</v>
      </c>
      <c r="D3" s="48">
        <v>0.2608695652173913</v>
      </c>
      <c r="E3" s="48">
        <v>0.34782608695652173</v>
      </c>
      <c r="F3" s="48">
        <v>0.13043478260869565</v>
      </c>
      <c r="G3" s="48">
        <v>0.17391304347826086</v>
      </c>
      <c r="H3" s="49">
        <v>1</v>
      </c>
    </row>
    <row r="4" spans="1:8" ht="13" thickBot="1" x14ac:dyDescent="0.3">
      <c r="A4" s="46" t="s">
        <v>24</v>
      </c>
      <c r="B4" s="47">
        <v>23</v>
      </c>
      <c r="C4" s="48">
        <v>4.3478260869565216E-2</v>
      </c>
      <c r="D4" s="48">
        <v>0</v>
      </c>
      <c r="E4" s="48">
        <v>0.21739130434782608</v>
      </c>
      <c r="F4" s="48">
        <v>0.52173913043478259</v>
      </c>
      <c r="G4" s="48">
        <v>0.21739130434782608</v>
      </c>
      <c r="H4" s="49">
        <v>0.99999999999999989</v>
      </c>
    </row>
    <row r="5" spans="1:8" ht="13" thickBot="1" x14ac:dyDescent="0.3">
      <c r="A5" s="46" t="s">
        <v>25</v>
      </c>
      <c r="B5" s="47">
        <v>23</v>
      </c>
      <c r="C5" s="48">
        <v>0.21739130434782608</v>
      </c>
      <c r="D5" s="48">
        <v>4.3478260869565216E-2</v>
      </c>
      <c r="E5" s="48">
        <v>0.65217391304347827</v>
      </c>
      <c r="F5" s="48">
        <v>4.3478260869565216E-2</v>
      </c>
      <c r="G5" s="48">
        <v>4.3478260869565216E-2</v>
      </c>
      <c r="H5" s="49">
        <v>1</v>
      </c>
    </row>
    <row r="6" spans="1:8" ht="13" thickBot="1" x14ac:dyDescent="0.3">
      <c r="A6" s="46" t="s">
        <v>26</v>
      </c>
      <c r="B6" s="47">
        <v>23</v>
      </c>
      <c r="C6" s="48">
        <v>8.6956521739130432E-2</v>
      </c>
      <c r="D6" s="48">
        <v>0.21739130434782608</v>
      </c>
      <c r="E6" s="48">
        <v>0.39130434782608697</v>
      </c>
      <c r="F6" s="48">
        <v>0.30434782608695654</v>
      </c>
      <c r="G6" s="48">
        <v>0</v>
      </c>
      <c r="H6" s="49">
        <v>1</v>
      </c>
    </row>
    <row r="7" spans="1:8" ht="13" thickBot="1" x14ac:dyDescent="0.3">
      <c r="A7" s="46" t="s">
        <v>27</v>
      </c>
      <c r="B7" s="47">
        <v>23</v>
      </c>
      <c r="C7" s="48">
        <v>0.13043478260869565</v>
      </c>
      <c r="D7" s="48">
        <v>8.6956521739130432E-2</v>
      </c>
      <c r="E7" s="48">
        <v>0.13043478260869565</v>
      </c>
      <c r="F7" s="48">
        <v>0.47826086956521741</v>
      </c>
      <c r="G7" s="48">
        <v>0.17391304347826086</v>
      </c>
      <c r="H7" s="49">
        <v>1</v>
      </c>
    </row>
    <row r="8" spans="1:8" ht="13" thickBot="1" x14ac:dyDescent="0.3">
      <c r="A8" s="46" t="s">
        <v>28</v>
      </c>
      <c r="B8" s="47">
        <v>23</v>
      </c>
      <c r="C8" s="48">
        <v>0</v>
      </c>
      <c r="D8" s="48">
        <v>4.3478260869565216E-2</v>
      </c>
      <c r="E8" s="48">
        <v>8.6956521739130432E-2</v>
      </c>
      <c r="F8" s="48">
        <v>0.60869565217391308</v>
      </c>
      <c r="G8" s="48">
        <v>0.2608695652173913</v>
      </c>
      <c r="H8" s="49">
        <v>1</v>
      </c>
    </row>
    <row r="9" spans="1:8" ht="13" thickBot="1" x14ac:dyDescent="0.3">
      <c r="A9" s="46" t="s">
        <v>76</v>
      </c>
      <c r="B9" s="47">
        <v>13</v>
      </c>
      <c r="C9" s="54">
        <v>0</v>
      </c>
      <c r="D9" s="54">
        <v>7.6923076923076927E-2</v>
      </c>
      <c r="E9" s="54">
        <v>0</v>
      </c>
      <c r="F9" s="54">
        <v>7.6923076923076927E-2</v>
      </c>
      <c r="G9" s="54">
        <v>0.84615384615384615</v>
      </c>
      <c r="H9" s="55">
        <v>1</v>
      </c>
    </row>
    <row r="10" spans="1:8" ht="13" thickBot="1" x14ac:dyDescent="0.3">
      <c r="A10" s="46" t="s">
        <v>29</v>
      </c>
      <c r="B10" s="47">
        <v>23</v>
      </c>
      <c r="C10" s="48">
        <v>8.6956521739130432E-2</v>
      </c>
      <c r="D10" s="48">
        <v>0.17391304347826086</v>
      </c>
      <c r="E10" s="48">
        <v>0.65217391304347827</v>
      </c>
      <c r="F10" s="48">
        <v>8.6956521739130432E-2</v>
      </c>
      <c r="G10" s="48">
        <v>0</v>
      </c>
      <c r="H10" s="49">
        <v>1</v>
      </c>
    </row>
    <row r="11" spans="1:8" ht="13" thickBot="1" x14ac:dyDescent="0.3">
      <c r="A11" s="46" t="s">
        <v>30</v>
      </c>
      <c r="B11" s="47">
        <v>23</v>
      </c>
      <c r="C11" s="48">
        <v>0.52173913043478259</v>
      </c>
      <c r="D11" s="48">
        <v>0.13043478260869565</v>
      </c>
      <c r="E11" s="48">
        <v>8.6956521739130432E-2</v>
      </c>
      <c r="F11" s="48">
        <v>0.2608695652173913</v>
      </c>
      <c r="G11" s="48">
        <v>0</v>
      </c>
      <c r="H11" s="49">
        <v>1</v>
      </c>
    </row>
    <row r="12" spans="1:8" ht="13" thickBot="1" x14ac:dyDescent="0.3">
      <c r="A12" s="46" t="s">
        <v>31</v>
      </c>
      <c r="B12" s="47">
        <v>23</v>
      </c>
      <c r="C12" s="54">
        <v>0</v>
      </c>
      <c r="D12" s="54">
        <v>0.2608695652173913</v>
      </c>
      <c r="E12" s="54">
        <v>0.13043478260869565</v>
      </c>
      <c r="F12" s="54">
        <v>0.47826086956521741</v>
      </c>
      <c r="G12" s="54">
        <v>0.13043478260869565</v>
      </c>
      <c r="H12" s="55">
        <v>1</v>
      </c>
    </row>
    <row r="13" spans="1:8" ht="13" thickBot="1" x14ac:dyDescent="0.3">
      <c r="A13" s="46" t="s">
        <v>32</v>
      </c>
      <c r="B13" s="47">
        <v>23</v>
      </c>
      <c r="C13" s="48">
        <v>4.3478260869565216E-2</v>
      </c>
      <c r="D13" s="48">
        <v>4.3478260869565216E-2</v>
      </c>
      <c r="E13" s="48">
        <v>0.34782608695652173</v>
      </c>
      <c r="F13" s="48">
        <v>0.39130434782608697</v>
      </c>
      <c r="G13" s="48">
        <v>0.17391304347826086</v>
      </c>
      <c r="H13" s="49">
        <v>1</v>
      </c>
    </row>
    <row r="15" spans="1:8" ht="13" thickBot="1" x14ac:dyDescent="0.3"/>
    <row r="16" spans="1:8" ht="25.5" thickBot="1" x14ac:dyDescent="0.3">
      <c r="A16" s="43" t="s">
        <v>235</v>
      </c>
      <c r="B16" s="44" t="s">
        <v>33</v>
      </c>
      <c r="C16" s="45" t="s">
        <v>34</v>
      </c>
      <c r="D16" s="45" t="s">
        <v>36</v>
      </c>
      <c r="E16" s="45" t="s">
        <v>37</v>
      </c>
      <c r="F16" s="45" t="s">
        <v>38</v>
      </c>
      <c r="G16" s="45" t="s">
        <v>35</v>
      </c>
      <c r="H16" s="44" t="s">
        <v>33</v>
      </c>
    </row>
    <row r="17" spans="1:8" ht="13" thickBot="1" x14ac:dyDescent="0.3">
      <c r="A17" s="46" t="s">
        <v>0</v>
      </c>
      <c r="B17" s="47">
        <v>22</v>
      </c>
      <c r="C17" s="48">
        <v>4.5454545454545456E-2</v>
      </c>
      <c r="D17" s="48">
        <v>0.18181818181818182</v>
      </c>
      <c r="E17" s="48">
        <v>0.31818181818181818</v>
      </c>
      <c r="F17" s="48">
        <v>0.18181818181818182</v>
      </c>
      <c r="G17" s="48">
        <v>0.27272727272727271</v>
      </c>
      <c r="H17" s="49">
        <v>1</v>
      </c>
    </row>
    <row r="18" spans="1:8" ht="13" thickBot="1" x14ac:dyDescent="0.3">
      <c r="A18" s="46" t="s">
        <v>1</v>
      </c>
      <c r="B18" s="47">
        <v>23</v>
      </c>
      <c r="C18" s="48">
        <v>0.17391304347826086</v>
      </c>
      <c r="D18" s="48">
        <v>0.39130434782608697</v>
      </c>
      <c r="E18" s="48">
        <v>0.39130434782608697</v>
      </c>
      <c r="F18" s="48">
        <v>0</v>
      </c>
      <c r="G18" s="48">
        <v>4.3478260869565216E-2</v>
      </c>
      <c r="H18" s="49">
        <v>1</v>
      </c>
    </row>
    <row r="19" spans="1:8" ht="13" thickBot="1" x14ac:dyDescent="0.3">
      <c r="A19" s="46" t="s">
        <v>2</v>
      </c>
      <c r="B19" s="47">
        <v>24</v>
      </c>
      <c r="C19" s="48">
        <v>0.625</v>
      </c>
      <c r="D19" s="48">
        <v>4.1666666666666664E-2</v>
      </c>
      <c r="E19" s="48">
        <v>0.125</v>
      </c>
      <c r="F19" s="48">
        <v>0.20833333333333334</v>
      </c>
      <c r="G19" s="48">
        <v>0</v>
      </c>
      <c r="H19" s="49">
        <v>1</v>
      </c>
    </row>
    <row r="20" spans="1:8" ht="13" thickBot="1" x14ac:dyDescent="0.3">
      <c r="A20" s="46" t="s">
        <v>3</v>
      </c>
      <c r="B20" s="47">
        <v>24</v>
      </c>
      <c r="C20" s="48">
        <v>0.33333333333333331</v>
      </c>
      <c r="D20" s="48">
        <v>0.54166666666666663</v>
      </c>
      <c r="E20" s="48">
        <v>0.125</v>
      </c>
      <c r="F20" s="48">
        <v>0</v>
      </c>
      <c r="G20" s="48">
        <v>0</v>
      </c>
      <c r="H20" s="49">
        <v>1</v>
      </c>
    </row>
    <row r="21" spans="1:8" ht="13" thickBot="1" x14ac:dyDescent="0.3">
      <c r="A21" s="46" t="s">
        <v>4</v>
      </c>
      <c r="B21" s="47">
        <v>24</v>
      </c>
      <c r="C21" s="54">
        <v>0</v>
      </c>
      <c r="D21" s="54">
        <v>8.3333333333333329E-2</v>
      </c>
      <c r="E21" s="54">
        <v>0.29166666666666669</v>
      </c>
      <c r="F21" s="54">
        <v>0.20833333333333334</v>
      </c>
      <c r="G21" s="54">
        <v>0.41666666666666669</v>
      </c>
      <c r="H21" s="55">
        <v>1</v>
      </c>
    </row>
    <row r="23" spans="1:8" ht="13" thickBot="1" x14ac:dyDescent="0.3"/>
    <row r="24" spans="1:8" ht="25.5" thickBot="1" x14ac:dyDescent="0.3">
      <c r="A24" s="43" t="s">
        <v>235</v>
      </c>
      <c r="B24" s="44" t="s">
        <v>33</v>
      </c>
      <c r="C24" s="45" t="s">
        <v>34</v>
      </c>
      <c r="D24" s="45" t="s">
        <v>36</v>
      </c>
      <c r="E24" s="45" t="s">
        <v>37</v>
      </c>
      <c r="F24" s="45" t="s">
        <v>38</v>
      </c>
      <c r="G24" s="45" t="s">
        <v>35</v>
      </c>
      <c r="H24" s="44" t="s">
        <v>33</v>
      </c>
    </row>
    <row r="25" spans="1:8" ht="13" thickBot="1" x14ac:dyDescent="0.3">
      <c r="A25" s="46" t="s">
        <v>5</v>
      </c>
      <c r="B25" s="47">
        <v>23</v>
      </c>
      <c r="C25" s="48">
        <v>0.13043478260869565</v>
      </c>
      <c r="D25" s="48">
        <v>0.47826086956521741</v>
      </c>
      <c r="E25" s="48">
        <v>0.21739130434782608</v>
      </c>
      <c r="F25" s="48">
        <v>0.17391304347826086</v>
      </c>
      <c r="G25" s="48">
        <v>0</v>
      </c>
      <c r="H25" s="49">
        <v>1</v>
      </c>
    </row>
    <row r="26" spans="1:8" ht="13" thickBot="1" x14ac:dyDescent="0.3">
      <c r="A26" s="46" t="s">
        <v>74</v>
      </c>
      <c r="B26" s="47">
        <v>22</v>
      </c>
      <c r="C26" s="48">
        <v>0</v>
      </c>
      <c r="D26" s="48">
        <v>0.45454545454545453</v>
      </c>
      <c r="E26" s="48">
        <v>0.36363636363636365</v>
      </c>
      <c r="F26" s="48">
        <v>0.13636363636363635</v>
      </c>
      <c r="G26" s="48">
        <v>4.5454545454545456E-2</v>
      </c>
      <c r="H26" s="49">
        <v>0.99999999999999989</v>
      </c>
    </row>
    <row r="27" spans="1:8" ht="13" thickBot="1" x14ac:dyDescent="0.3">
      <c r="A27" s="46" t="s">
        <v>6</v>
      </c>
      <c r="B27" s="47">
        <v>24</v>
      </c>
      <c r="C27" s="48">
        <v>0.45833333333333331</v>
      </c>
      <c r="D27" s="48">
        <v>8.3333333333333329E-2</v>
      </c>
      <c r="E27" s="48">
        <v>0.25</v>
      </c>
      <c r="F27" s="48">
        <v>8.3333333333333329E-2</v>
      </c>
      <c r="G27" s="48">
        <v>0.125</v>
      </c>
      <c r="H27" s="49">
        <v>1</v>
      </c>
    </row>
    <row r="28" spans="1:8" ht="13" thickBot="1" x14ac:dyDescent="0.3">
      <c r="A28" s="46" t="s">
        <v>7</v>
      </c>
      <c r="B28" s="47">
        <v>23</v>
      </c>
      <c r="C28" s="48">
        <v>0.13043478260869565</v>
      </c>
      <c r="D28" s="48">
        <v>4.3478260869565216E-2</v>
      </c>
      <c r="E28" s="48">
        <v>0.43478260869565216</v>
      </c>
      <c r="F28" s="48">
        <v>0.34782608695652173</v>
      </c>
      <c r="G28" s="48">
        <v>4.3478260869565216E-2</v>
      </c>
      <c r="H28" s="49">
        <v>1</v>
      </c>
    </row>
    <row r="29" spans="1:8" ht="13" thickBot="1" x14ac:dyDescent="0.3">
      <c r="A29" s="46" t="s">
        <v>11</v>
      </c>
      <c r="B29" s="47">
        <v>24</v>
      </c>
      <c r="C29" s="48">
        <v>0</v>
      </c>
      <c r="D29" s="48">
        <v>0</v>
      </c>
      <c r="E29" s="48">
        <v>0.45833333333333298</v>
      </c>
      <c r="F29" s="48">
        <v>0.33333333333333331</v>
      </c>
      <c r="G29" s="48">
        <v>0.20833333333333334</v>
      </c>
      <c r="H29" s="49">
        <v>1</v>
      </c>
    </row>
    <row r="31" spans="1:8" ht="13" thickBot="1" x14ac:dyDescent="0.3"/>
    <row r="32" spans="1:8" ht="25.5" thickBot="1" x14ac:dyDescent="0.3">
      <c r="A32" s="43" t="s">
        <v>235</v>
      </c>
      <c r="B32" s="44" t="s">
        <v>33</v>
      </c>
      <c r="C32" s="45" t="s">
        <v>34</v>
      </c>
      <c r="D32" s="45" t="s">
        <v>36</v>
      </c>
      <c r="E32" s="45" t="s">
        <v>37</v>
      </c>
      <c r="F32" s="45" t="s">
        <v>38</v>
      </c>
      <c r="G32" s="45" t="s">
        <v>35</v>
      </c>
      <c r="H32" s="44" t="s">
        <v>33</v>
      </c>
    </row>
    <row r="33" spans="1:8" ht="13" thickBot="1" x14ac:dyDescent="0.3">
      <c r="A33" s="46" t="s">
        <v>75</v>
      </c>
      <c r="B33" s="47">
        <v>22</v>
      </c>
      <c r="C33" s="48">
        <v>0.31818181818181818</v>
      </c>
      <c r="D33" s="48">
        <v>0.45454545454545453</v>
      </c>
      <c r="E33" s="48">
        <v>0.18181818181818182</v>
      </c>
      <c r="F33" s="48">
        <v>0</v>
      </c>
      <c r="G33" s="48">
        <v>4.5454545454545456E-2</v>
      </c>
      <c r="H33" s="49">
        <v>1</v>
      </c>
    </row>
    <row r="35" spans="1:8" ht="13" thickBot="1" x14ac:dyDescent="0.3"/>
    <row r="36" spans="1:8" ht="25.5" thickBot="1" x14ac:dyDescent="0.3">
      <c r="A36" s="43" t="s">
        <v>235</v>
      </c>
      <c r="B36" s="44" t="s">
        <v>33</v>
      </c>
      <c r="C36" s="45" t="s">
        <v>34</v>
      </c>
      <c r="D36" s="45" t="s">
        <v>36</v>
      </c>
      <c r="E36" s="45" t="s">
        <v>37</v>
      </c>
      <c r="F36" s="45" t="s">
        <v>38</v>
      </c>
      <c r="G36" s="45" t="s">
        <v>35</v>
      </c>
      <c r="H36" s="44" t="s">
        <v>33</v>
      </c>
    </row>
    <row r="37" spans="1:8" ht="13" thickBot="1" x14ac:dyDescent="0.3">
      <c r="A37" s="46" t="s">
        <v>12</v>
      </c>
      <c r="B37" s="47">
        <v>23</v>
      </c>
      <c r="C37" s="54">
        <v>0</v>
      </c>
      <c r="D37" s="54">
        <v>8.6956521739130432E-2</v>
      </c>
      <c r="E37" s="54">
        <v>8.6956521739130432E-2</v>
      </c>
      <c r="F37" s="54">
        <v>0.47826086956521741</v>
      </c>
      <c r="G37" s="54">
        <v>0.34782608695652173</v>
      </c>
      <c r="H37" s="55">
        <v>1</v>
      </c>
    </row>
    <row r="38" spans="1:8" ht="13" thickBot="1" x14ac:dyDescent="0.3">
      <c r="A38" s="46" t="s">
        <v>13</v>
      </c>
      <c r="B38" s="47">
        <v>24</v>
      </c>
      <c r="C38" s="54">
        <v>4.1666666666666664E-2</v>
      </c>
      <c r="D38" s="54">
        <v>4.1666666666666664E-2</v>
      </c>
      <c r="E38" s="54">
        <v>0.125</v>
      </c>
      <c r="F38" s="54">
        <v>4.1666666666666664E-2</v>
      </c>
      <c r="G38" s="54">
        <v>0.75</v>
      </c>
      <c r="H38" s="55">
        <v>1</v>
      </c>
    </row>
    <row r="39" spans="1:8" ht="13" thickBot="1" x14ac:dyDescent="0.3">
      <c r="A39" s="46" t="s">
        <v>14</v>
      </c>
      <c r="B39" s="47">
        <v>24</v>
      </c>
      <c r="C39" s="54">
        <v>0.20833333333333334</v>
      </c>
      <c r="D39" s="54">
        <v>0.20833333333333334</v>
      </c>
      <c r="E39" s="54">
        <v>8.3333333333333329E-2</v>
      </c>
      <c r="F39" s="54">
        <v>0.25</v>
      </c>
      <c r="G39" s="54">
        <v>0.25</v>
      </c>
      <c r="H39" s="55">
        <v>1</v>
      </c>
    </row>
    <row r="40" spans="1:8" ht="13" thickBot="1" x14ac:dyDescent="0.3">
      <c r="A40" s="46" t="s">
        <v>15</v>
      </c>
      <c r="B40" s="47">
        <v>24</v>
      </c>
      <c r="C40" s="54">
        <v>0.125</v>
      </c>
      <c r="D40" s="54">
        <v>0.16666666666666666</v>
      </c>
      <c r="E40" s="54">
        <v>0.45833333333333331</v>
      </c>
      <c r="F40" s="54">
        <v>0.25</v>
      </c>
      <c r="G40" s="54">
        <v>0</v>
      </c>
      <c r="H40" s="55">
        <v>1</v>
      </c>
    </row>
    <row r="41" spans="1:8" ht="13" thickBot="1" x14ac:dyDescent="0.3">
      <c r="A41" s="46" t="s">
        <v>18</v>
      </c>
      <c r="B41" s="47">
        <v>23</v>
      </c>
      <c r="C41" s="54">
        <v>8.6956521739130432E-2</v>
      </c>
      <c r="D41" s="54">
        <v>0.30434782608695654</v>
      </c>
      <c r="E41" s="54">
        <v>0.43478260869565216</v>
      </c>
      <c r="F41" s="54">
        <v>0.17391304347826086</v>
      </c>
      <c r="G41" s="54">
        <v>0</v>
      </c>
      <c r="H41" s="55">
        <v>1</v>
      </c>
    </row>
    <row r="42" spans="1:8" ht="13" thickBot="1" x14ac:dyDescent="0.3">
      <c r="A42" s="46" t="s">
        <v>19</v>
      </c>
      <c r="B42" s="47">
        <v>23</v>
      </c>
      <c r="C42" s="54">
        <v>0</v>
      </c>
      <c r="D42" s="54">
        <v>0.13043478260869565</v>
      </c>
      <c r="E42" s="54">
        <v>0.47826086956521741</v>
      </c>
      <c r="F42" s="54">
        <v>0.13043478260869565</v>
      </c>
      <c r="G42" s="54">
        <v>0.2608695652173913</v>
      </c>
      <c r="H42" s="55">
        <v>1</v>
      </c>
    </row>
    <row r="43" spans="1:8" ht="13" thickBot="1" x14ac:dyDescent="0.3">
      <c r="A43" s="46" t="s">
        <v>20</v>
      </c>
      <c r="B43" s="47">
        <v>23</v>
      </c>
      <c r="C43" s="54">
        <v>8.6956521739130432E-2</v>
      </c>
      <c r="D43" s="54">
        <v>0.17391304347826086</v>
      </c>
      <c r="E43" s="54">
        <v>0.34782608695652173</v>
      </c>
      <c r="F43" s="54">
        <v>4.3478260869565216E-2</v>
      </c>
      <c r="G43" s="54">
        <v>0.34782608695652173</v>
      </c>
      <c r="H43" s="55">
        <v>1</v>
      </c>
    </row>
    <row r="44" spans="1:8" ht="13" thickBot="1" x14ac:dyDescent="0.3">
      <c r="A44" s="46" t="s">
        <v>21</v>
      </c>
      <c r="B44" s="47">
        <v>24</v>
      </c>
      <c r="C44" s="54">
        <v>0</v>
      </c>
      <c r="D44" s="54">
        <v>0.16666666666666666</v>
      </c>
      <c r="E44" s="54">
        <v>8.3333333333333329E-2</v>
      </c>
      <c r="F44" s="54">
        <v>0.33333333333333331</v>
      </c>
      <c r="G44" s="54">
        <v>0.41666666666666669</v>
      </c>
      <c r="H44" s="55">
        <v>1</v>
      </c>
    </row>
    <row r="45" spans="1:8" ht="13" thickBot="1" x14ac:dyDescent="0.3"/>
    <row r="46" spans="1:8" ht="25.5" thickBot="1" x14ac:dyDescent="0.3">
      <c r="A46" s="43" t="s">
        <v>235</v>
      </c>
      <c r="B46" s="44" t="s">
        <v>33</v>
      </c>
      <c r="C46" s="45" t="s">
        <v>34</v>
      </c>
      <c r="D46" s="45" t="s">
        <v>36</v>
      </c>
      <c r="E46" s="45" t="s">
        <v>37</v>
      </c>
      <c r="F46" s="45" t="s">
        <v>38</v>
      </c>
      <c r="G46" s="45" t="s">
        <v>35</v>
      </c>
      <c r="H46" s="44" t="s">
        <v>33</v>
      </c>
    </row>
    <row r="47" spans="1:8" ht="13" thickBot="1" x14ac:dyDescent="0.3">
      <c r="A47" s="46" t="s">
        <v>16</v>
      </c>
      <c r="B47" s="47">
        <v>24</v>
      </c>
      <c r="C47" s="54">
        <v>8.3333333333333329E-2</v>
      </c>
      <c r="D47" s="54">
        <v>0.125</v>
      </c>
      <c r="E47" s="54">
        <v>0.125</v>
      </c>
      <c r="F47" s="54">
        <v>0.33333333333333331</v>
      </c>
      <c r="G47" s="54">
        <v>0.33333333333333331</v>
      </c>
      <c r="H47" s="55">
        <v>1</v>
      </c>
    </row>
    <row r="48" spans="1:8" ht="13" thickBot="1" x14ac:dyDescent="0.3">
      <c r="A48" s="46" t="s">
        <v>17</v>
      </c>
      <c r="B48" s="47">
        <v>23</v>
      </c>
      <c r="C48" s="54">
        <v>4.3478260869565216E-2</v>
      </c>
      <c r="D48" s="54">
        <v>0</v>
      </c>
      <c r="E48" s="54">
        <v>0.39130434782608697</v>
      </c>
      <c r="F48" s="54">
        <v>0.13043478260869565</v>
      </c>
      <c r="G48" s="54">
        <v>0.43478260869565216</v>
      </c>
      <c r="H48" s="55">
        <v>1</v>
      </c>
    </row>
    <row r="50" spans="1:8" ht="13" thickBot="1" x14ac:dyDescent="0.3"/>
    <row r="51" spans="1:8" ht="25.5" thickBot="1" x14ac:dyDescent="0.3">
      <c r="A51" s="43" t="s">
        <v>235</v>
      </c>
      <c r="B51" s="44" t="s">
        <v>33</v>
      </c>
      <c r="C51" s="45" t="s">
        <v>34</v>
      </c>
      <c r="D51" s="45" t="s">
        <v>36</v>
      </c>
      <c r="E51" s="45" t="s">
        <v>37</v>
      </c>
      <c r="F51" s="45" t="s">
        <v>38</v>
      </c>
      <c r="G51" s="45" t="s">
        <v>35</v>
      </c>
      <c r="H51" s="44" t="s">
        <v>33</v>
      </c>
    </row>
    <row r="52" spans="1:8" ht="13" thickBot="1" x14ac:dyDescent="0.3">
      <c r="A52" s="46" t="s">
        <v>8</v>
      </c>
      <c r="B52" s="47">
        <v>23</v>
      </c>
      <c r="C52" s="48">
        <v>0.13043478260869565</v>
      </c>
      <c r="D52" s="48">
        <v>0.34782608695652173</v>
      </c>
      <c r="E52" s="48">
        <v>4.3478260869565216E-2</v>
      </c>
      <c r="F52" s="48">
        <v>0.2608695652173913</v>
      </c>
      <c r="G52" s="48">
        <v>0.21739130434782608</v>
      </c>
      <c r="H52" s="49">
        <v>0.99999999999999989</v>
      </c>
    </row>
    <row r="53" spans="1:8" ht="13" thickBot="1" x14ac:dyDescent="0.3">
      <c r="A53" s="46" t="s">
        <v>9</v>
      </c>
      <c r="B53" s="47">
        <v>23</v>
      </c>
      <c r="C53" s="54">
        <v>8.6956521739130432E-2</v>
      </c>
      <c r="D53" s="54">
        <v>0</v>
      </c>
      <c r="E53" s="54">
        <v>8.6956521739130432E-2</v>
      </c>
      <c r="F53" s="54">
        <v>0.52173913043478259</v>
      </c>
      <c r="G53" s="54">
        <v>0.30434782608695654</v>
      </c>
      <c r="H53" s="55">
        <v>1</v>
      </c>
    </row>
    <row r="54" spans="1:8" ht="13" thickBot="1" x14ac:dyDescent="0.3">
      <c r="A54" s="46" t="s">
        <v>10</v>
      </c>
      <c r="B54" s="47">
        <v>23</v>
      </c>
      <c r="C54" s="54">
        <v>8.6956521739130432E-2</v>
      </c>
      <c r="D54" s="54">
        <v>0</v>
      </c>
      <c r="E54" s="54">
        <v>0</v>
      </c>
      <c r="F54" s="54">
        <v>0.13043478260869565</v>
      </c>
      <c r="G54" s="54">
        <v>0.78260869565217395</v>
      </c>
      <c r="H54" s="55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60076-A2DF-41D2-8C8E-F79624CB544C}">
  <dimension ref="A1:AK159"/>
  <sheetViews>
    <sheetView topLeftCell="A4" zoomScale="58" zoomScaleNormal="58" workbookViewId="0">
      <selection activeCell="G17" sqref="G17"/>
    </sheetView>
  </sheetViews>
  <sheetFormatPr defaultRowHeight="12.5" x14ac:dyDescent="0.25"/>
  <cols>
    <col min="1" max="1" width="22" style="17" bestFit="1" customWidth="1"/>
    <col min="2" max="2" width="27.90625" style="17" customWidth="1"/>
    <col min="3" max="3" width="16.36328125" style="17" customWidth="1"/>
    <col min="4" max="4" width="17.54296875" style="17" bestFit="1" customWidth="1"/>
    <col min="5" max="5" width="22" style="17" bestFit="1" customWidth="1"/>
    <col min="6" max="6" width="35.08984375" style="17" bestFit="1" customWidth="1"/>
    <col min="7" max="7" width="56.1796875" style="17" bestFit="1" customWidth="1"/>
    <col min="8" max="8" width="57.7265625" style="17" bestFit="1" customWidth="1"/>
    <col min="9" max="9" width="49.81640625" style="17" bestFit="1" customWidth="1"/>
    <col min="10" max="10" width="34.54296875" style="17" bestFit="1" customWidth="1"/>
    <col min="11" max="11" width="20" style="17" bestFit="1" customWidth="1"/>
    <col min="12" max="12" width="23.90625" style="17" bestFit="1" customWidth="1"/>
    <col min="13" max="13" width="19.90625" style="17" bestFit="1" customWidth="1"/>
    <col min="14" max="14" width="26.54296875" style="17" bestFit="1" customWidth="1"/>
    <col min="15" max="15" width="38.6328125" style="17" bestFit="1" customWidth="1"/>
    <col min="16" max="16" width="56.08984375" style="17" bestFit="1" customWidth="1"/>
    <col min="17" max="17" width="23.26953125" style="17" bestFit="1" customWidth="1"/>
    <col min="18" max="18" width="18.453125" style="17" bestFit="1" customWidth="1"/>
    <col min="19" max="19" width="12.36328125" style="17" bestFit="1" customWidth="1"/>
    <col min="20" max="20" width="32.1796875" style="17" bestFit="1" customWidth="1"/>
    <col min="21" max="21" width="45.26953125" style="17" bestFit="1" customWidth="1"/>
    <col min="22" max="22" width="28.54296875" style="17" bestFit="1" customWidth="1"/>
    <col min="23" max="23" width="27.08984375" style="17" bestFit="1" customWidth="1"/>
    <col min="24" max="24" width="46.90625" style="17" bestFit="1" customWidth="1"/>
    <col min="25" max="25" width="15.6328125" style="17" bestFit="1" customWidth="1"/>
    <col min="26" max="26" width="18.90625" style="17" bestFit="1" customWidth="1"/>
    <col min="27" max="27" width="29.1796875" style="17" bestFit="1" customWidth="1"/>
    <col min="28" max="28" width="15.81640625" style="17" bestFit="1" customWidth="1"/>
    <col min="29" max="29" width="19.7265625" style="17" bestFit="1" customWidth="1"/>
    <col min="30" max="30" width="23.7265625" style="17" bestFit="1" customWidth="1"/>
    <col min="31" max="31" width="18.36328125" style="17" bestFit="1" customWidth="1"/>
    <col min="32" max="32" width="28.1796875" style="17" bestFit="1" customWidth="1"/>
    <col min="33" max="33" width="34.6328125" style="17" bestFit="1" customWidth="1"/>
    <col min="34" max="34" width="27.36328125" style="17" bestFit="1" customWidth="1"/>
    <col min="35" max="35" width="17.36328125" style="17" bestFit="1" customWidth="1"/>
    <col min="36" max="36" width="31.81640625" style="17" bestFit="1" customWidth="1"/>
    <col min="37" max="37" width="20.08984375" style="17" bestFit="1" customWidth="1"/>
    <col min="38" max="16384" width="8.7265625" style="17"/>
  </cols>
  <sheetData>
    <row r="1" spans="2:37" x14ac:dyDescent="0.25"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74</v>
      </c>
      <c r="I1" s="18" t="s">
        <v>75</v>
      </c>
      <c r="J1" s="18" t="s">
        <v>6</v>
      </c>
      <c r="K1" s="18" t="s">
        <v>7</v>
      </c>
      <c r="L1" s="18" t="s">
        <v>8</v>
      </c>
      <c r="M1" s="18" t="s">
        <v>9</v>
      </c>
      <c r="N1" s="18" t="s">
        <v>10</v>
      </c>
      <c r="O1" s="18" t="s">
        <v>11</v>
      </c>
      <c r="P1" s="18" t="s">
        <v>12</v>
      </c>
      <c r="Q1" s="18" t="s">
        <v>13</v>
      </c>
      <c r="R1" s="18" t="s">
        <v>14</v>
      </c>
      <c r="S1" s="18" t="s">
        <v>15</v>
      </c>
      <c r="T1" s="18" t="s">
        <v>16</v>
      </c>
      <c r="U1" s="18" t="s">
        <v>17</v>
      </c>
      <c r="V1" s="18" t="s">
        <v>18</v>
      </c>
      <c r="W1" s="18" t="s">
        <v>19</v>
      </c>
      <c r="X1" s="18" t="s">
        <v>20</v>
      </c>
      <c r="Y1" s="18" t="s">
        <v>21</v>
      </c>
      <c r="Z1" s="18" t="s">
        <v>22</v>
      </c>
      <c r="AA1" s="18" t="s">
        <v>23</v>
      </c>
      <c r="AB1" s="18" t="s">
        <v>24</v>
      </c>
      <c r="AC1" s="18" t="s">
        <v>25</v>
      </c>
      <c r="AD1" s="18" t="s">
        <v>26</v>
      </c>
      <c r="AE1" s="18" t="s">
        <v>27</v>
      </c>
      <c r="AF1" s="18" t="s">
        <v>28</v>
      </c>
      <c r="AG1" s="18" t="s">
        <v>76</v>
      </c>
      <c r="AH1" s="18" t="s">
        <v>29</v>
      </c>
      <c r="AI1" s="18" t="s">
        <v>30</v>
      </c>
      <c r="AJ1" s="18" t="s">
        <v>31</v>
      </c>
      <c r="AK1" s="18" t="s">
        <v>32</v>
      </c>
    </row>
    <row r="2" spans="2:37" x14ac:dyDescent="0.25">
      <c r="B2" s="38" t="s">
        <v>35</v>
      </c>
      <c r="C2" s="18" t="s">
        <v>37</v>
      </c>
      <c r="D2" s="18" t="s">
        <v>38</v>
      </c>
      <c r="E2" s="18" t="s">
        <v>36</v>
      </c>
      <c r="F2" s="18" t="s">
        <v>35</v>
      </c>
      <c r="G2" s="18" t="s">
        <v>36</v>
      </c>
      <c r="H2" s="18" t="s">
        <v>36</v>
      </c>
      <c r="I2" s="18" t="s">
        <v>34</v>
      </c>
      <c r="J2" s="18" t="s">
        <v>34</v>
      </c>
      <c r="K2" s="18" t="s">
        <v>38</v>
      </c>
      <c r="L2" s="18" t="s">
        <v>35</v>
      </c>
      <c r="M2" s="18" t="s">
        <v>35</v>
      </c>
      <c r="N2" s="18" t="s">
        <v>35</v>
      </c>
      <c r="O2" s="18" t="s">
        <v>38</v>
      </c>
      <c r="P2" s="18" t="s">
        <v>35</v>
      </c>
      <c r="Q2" s="18" t="s">
        <v>35</v>
      </c>
      <c r="R2" s="18" t="s">
        <v>35</v>
      </c>
      <c r="S2" s="18" t="s">
        <v>38</v>
      </c>
      <c r="T2" s="18" t="s">
        <v>35</v>
      </c>
      <c r="U2" s="18" t="s">
        <v>35</v>
      </c>
      <c r="V2" s="18" t="s">
        <v>37</v>
      </c>
      <c r="W2" s="18" t="s">
        <v>35</v>
      </c>
      <c r="X2" s="18" t="s">
        <v>35</v>
      </c>
      <c r="Y2" s="18" t="s">
        <v>38</v>
      </c>
      <c r="Z2" s="18" t="s">
        <v>34</v>
      </c>
      <c r="AA2" s="18" t="s">
        <v>36</v>
      </c>
      <c r="AB2" s="18" t="s">
        <v>38</v>
      </c>
      <c r="AC2" s="18" t="s">
        <v>34</v>
      </c>
      <c r="AD2" s="18" t="s">
        <v>38</v>
      </c>
      <c r="AE2" s="18" t="s">
        <v>38</v>
      </c>
      <c r="AF2" s="18" t="s">
        <v>35</v>
      </c>
      <c r="AH2" s="18" t="s">
        <v>37</v>
      </c>
      <c r="AI2" s="18" t="s">
        <v>38</v>
      </c>
      <c r="AJ2" s="18" t="s">
        <v>38</v>
      </c>
      <c r="AK2" s="18" t="s">
        <v>38</v>
      </c>
    </row>
    <row r="3" spans="2:37" x14ac:dyDescent="0.25">
      <c r="B3" s="18" t="s">
        <v>37</v>
      </c>
      <c r="C3" s="18" t="s">
        <v>36</v>
      </c>
      <c r="D3" s="18" t="s">
        <v>34</v>
      </c>
      <c r="E3" s="18" t="s">
        <v>34</v>
      </c>
      <c r="F3" s="18" t="s">
        <v>36</v>
      </c>
      <c r="G3" s="18" t="s">
        <v>36</v>
      </c>
      <c r="H3" s="18" t="s">
        <v>37</v>
      </c>
      <c r="I3" s="18" t="s">
        <v>36</v>
      </c>
      <c r="J3" s="18" t="s">
        <v>34</v>
      </c>
      <c r="K3" s="18" t="s">
        <v>37</v>
      </c>
      <c r="L3" s="18" t="s">
        <v>38</v>
      </c>
      <c r="M3" s="18" t="s">
        <v>38</v>
      </c>
      <c r="N3" s="18" t="s">
        <v>35</v>
      </c>
      <c r="O3" s="18" t="s">
        <v>35</v>
      </c>
      <c r="P3" s="18" t="s">
        <v>36</v>
      </c>
      <c r="Q3" s="18" t="s">
        <v>34</v>
      </c>
      <c r="R3" s="18" t="s">
        <v>34</v>
      </c>
      <c r="S3" s="18" t="s">
        <v>34</v>
      </c>
      <c r="T3" s="18" t="s">
        <v>37</v>
      </c>
      <c r="U3" s="18" t="s">
        <v>35</v>
      </c>
      <c r="V3" s="18" t="s">
        <v>38</v>
      </c>
      <c r="W3" s="18" t="s">
        <v>36</v>
      </c>
      <c r="X3" s="18" t="s">
        <v>34</v>
      </c>
      <c r="Y3" s="18" t="s">
        <v>36</v>
      </c>
      <c r="Z3" s="18" t="s">
        <v>37</v>
      </c>
      <c r="AA3" s="18" t="s">
        <v>34</v>
      </c>
      <c r="AB3" s="18" t="s">
        <v>38</v>
      </c>
      <c r="AC3" s="18" t="s">
        <v>37</v>
      </c>
      <c r="AD3" s="18" t="s">
        <v>36</v>
      </c>
      <c r="AE3" s="18" t="s">
        <v>34</v>
      </c>
      <c r="AF3" s="18" t="s">
        <v>38</v>
      </c>
      <c r="AH3" s="18" t="s">
        <v>34</v>
      </c>
      <c r="AI3" s="18" t="s">
        <v>34</v>
      </c>
      <c r="AJ3" s="18" t="s">
        <v>38</v>
      </c>
      <c r="AK3" s="18" t="s">
        <v>34</v>
      </c>
    </row>
    <row r="4" spans="2:37" x14ac:dyDescent="0.25">
      <c r="B4" s="18" t="s">
        <v>35</v>
      </c>
      <c r="C4" s="18" t="s">
        <v>37</v>
      </c>
      <c r="D4" s="18" t="s">
        <v>34</v>
      </c>
      <c r="E4" s="18" t="s">
        <v>37</v>
      </c>
      <c r="F4" s="18" t="s">
        <v>35</v>
      </c>
      <c r="G4" s="18" t="s">
        <v>38</v>
      </c>
      <c r="H4" s="18" t="s">
        <v>37</v>
      </c>
      <c r="I4" s="18" t="s">
        <v>36</v>
      </c>
      <c r="J4" s="18" t="s">
        <v>34</v>
      </c>
      <c r="K4" s="18" t="s">
        <v>35</v>
      </c>
      <c r="L4" s="18" t="s">
        <v>38</v>
      </c>
      <c r="M4" s="18" t="s">
        <v>38</v>
      </c>
      <c r="N4" s="18" t="s">
        <v>35</v>
      </c>
      <c r="O4" s="18" t="s">
        <v>35</v>
      </c>
      <c r="P4" s="18" t="s">
        <v>36</v>
      </c>
      <c r="Q4" s="18" t="s">
        <v>37</v>
      </c>
      <c r="R4" s="18" t="s">
        <v>34</v>
      </c>
      <c r="S4" s="18" t="s">
        <v>36</v>
      </c>
      <c r="T4" s="18" t="s">
        <v>37</v>
      </c>
      <c r="U4" s="18" t="s">
        <v>35</v>
      </c>
      <c r="V4" s="18" t="s">
        <v>38</v>
      </c>
      <c r="W4" s="18" t="s">
        <v>36</v>
      </c>
      <c r="X4" s="18" t="s">
        <v>34</v>
      </c>
      <c r="Y4" s="18" t="s">
        <v>36</v>
      </c>
      <c r="Z4" s="18" t="s">
        <v>37</v>
      </c>
      <c r="AA4" s="18" t="s">
        <v>34</v>
      </c>
      <c r="AB4" s="18" t="s">
        <v>35</v>
      </c>
      <c r="AC4" s="18" t="s">
        <v>37</v>
      </c>
      <c r="AD4" s="18" t="s">
        <v>36</v>
      </c>
      <c r="AE4" s="18" t="s">
        <v>36</v>
      </c>
      <c r="AF4" s="18" t="s">
        <v>38</v>
      </c>
      <c r="AH4" s="18" t="s">
        <v>38</v>
      </c>
      <c r="AI4" s="18" t="s">
        <v>34</v>
      </c>
      <c r="AJ4" s="18" t="s">
        <v>38</v>
      </c>
      <c r="AK4" s="18" t="s">
        <v>37</v>
      </c>
    </row>
    <row r="5" spans="2:37" x14ac:dyDescent="0.25">
      <c r="B5" s="18" t="s">
        <v>36</v>
      </c>
      <c r="C5" s="18" t="s">
        <v>35</v>
      </c>
      <c r="D5" s="18" t="s">
        <v>37</v>
      </c>
      <c r="E5" s="18" t="s">
        <v>34</v>
      </c>
      <c r="F5" s="18" t="s">
        <v>35</v>
      </c>
      <c r="G5" s="18" t="s">
        <v>38</v>
      </c>
      <c r="H5" s="18" t="s">
        <v>35</v>
      </c>
      <c r="I5" s="18" t="s">
        <v>37</v>
      </c>
      <c r="J5" s="18" t="s">
        <v>35</v>
      </c>
      <c r="K5" s="18" t="s">
        <v>36</v>
      </c>
      <c r="L5" s="18" t="s">
        <v>34</v>
      </c>
      <c r="M5" s="18" t="s">
        <v>37</v>
      </c>
      <c r="N5" s="18" t="s">
        <v>35</v>
      </c>
      <c r="O5" s="18" t="s">
        <v>35</v>
      </c>
      <c r="P5" s="18" t="s">
        <v>35</v>
      </c>
      <c r="Q5" s="18" t="s">
        <v>37</v>
      </c>
      <c r="R5" s="18" t="s">
        <v>37</v>
      </c>
      <c r="S5" s="18" t="s">
        <v>37</v>
      </c>
      <c r="T5" s="18" t="s">
        <v>36</v>
      </c>
      <c r="U5" s="18" t="s">
        <v>37</v>
      </c>
      <c r="V5" s="18" t="s">
        <v>37</v>
      </c>
      <c r="W5" s="18" t="s">
        <v>35</v>
      </c>
      <c r="X5" s="18" t="s">
        <v>35</v>
      </c>
      <c r="Y5" s="18" t="s">
        <v>36</v>
      </c>
      <c r="Z5" s="18" t="s">
        <v>37</v>
      </c>
      <c r="AA5" s="18" t="s">
        <v>37</v>
      </c>
      <c r="AB5" s="18" t="s">
        <v>34</v>
      </c>
      <c r="AC5" s="18" t="s">
        <v>37</v>
      </c>
      <c r="AD5" s="18" t="s">
        <v>34</v>
      </c>
      <c r="AE5" s="18" t="s">
        <v>34</v>
      </c>
      <c r="AF5" s="18" t="s">
        <v>38</v>
      </c>
      <c r="AH5" s="18" t="s">
        <v>34</v>
      </c>
      <c r="AI5" s="18" t="s">
        <v>34</v>
      </c>
      <c r="AJ5" s="18" t="s">
        <v>38</v>
      </c>
      <c r="AK5" s="18" t="s">
        <v>35</v>
      </c>
    </row>
    <row r="6" spans="2:37" x14ac:dyDescent="0.25">
      <c r="B6" s="18" t="s">
        <v>35</v>
      </c>
      <c r="C6" s="18" t="s">
        <v>36</v>
      </c>
      <c r="D6" s="18" t="s">
        <v>34</v>
      </c>
      <c r="E6" s="18" t="s">
        <v>34</v>
      </c>
      <c r="F6" s="18" t="s">
        <v>38</v>
      </c>
      <c r="G6" s="18" t="s">
        <v>36</v>
      </c>
      <c r="J6" s="18" t="s">
        <v>36</v>
      </c>
      <c r="K6" s="18" t="s">
        <v>37</v>
      </c>
      <c r="L6" s="18" t="s">
        <v>36</v>
      </c>
      <c r="M6" s="18" t="s">
        <v>38</v>
      </c>
      <c r="N6" s="18" t="s">
        <v>38</v>
      </c>
      <c r="O6" s="18" t="s">
        <v>37</v>
      </c>
      <c r="P6" s="18" t="s">
        <v>38</v>
      </c>
      <c r="Q6" s="18" t="s">
        <v>37</v>
      </c>
      <c r="R6" s="18" t="s">
        <v>34</v>
      </c>
      <c r="S6" s="18" t="s">
        <v>34</v>
      </c>
      <c r="T6" s="18" t="s">
        <v>35</v>
      </c>
      <c r="U6" s="18" t="s">
        <v>35</v>
      </c>
      <c r="V6" s="18" t="s">
        <v>38</v>
      </c>
      <c r="W6" s="18" t="s">
        <v>38</v>
      </c>
      <c r="X6" s="18" t="s">
        <v>35</v>
      </c>
      <c r="Y6" s="18" t="s">
        <v>38</v>
      </c>
      <c r="Z6" s="18" t="s">
        <v>36</v>
      </c>
      <c r="AA6" s="18" t="s">
        <v>36</v>
      </c>
      <c r="AB6" s="18" t="s">
        <v>37</v>
      </c>
      <c r="AC6" s="18" t="s">
        <v>37</v>
      </c>
      <c r="AD6" s="18" t="s">
        <v>38</v>
      </c>
      <c r="AE6" s="18" t="s">
        <v>36</v>
      </c>
      <c r="AF6" s="18" t="s">
        <v>38</v>
      </c>
      <c r="AG6" s="18" t="s">
        <v>35</v>
      </c>
      <c r="AH6" s="18" t="s">
        <v>37</v>
      </c>
      <c r="AI6" s="18" t="s">
        <v>34</v>
      </c>
      <c r="AJ6" s="18" t="s">
        <v>35</v>
      </c>
      <c r="AK6" s="18" t="s">
        <v>35</v>
      </c>
    </row>
    <row r="7" spans="2:37" x14ac:dyDescent="0.25">
      <c r="B7" s="18" t="s">
        <v>36</v>
      </c>
      <c r="C7" s="18" t="s">
        <v>37</v>
      </c>
      <c r="D7" s="18" t="s">
        <v>38</v>
      </c>
      <c r="E7" s="18" t="s">
        <v>36</v>
      </c>
      <c r="F7" s="18" t="s">
        <v>35</v>
      </c>
      <c r="G7" s="18" t="s">
        <v>36</v>
      </c>
      <c r="H7" s="18" t="s">
        <v>36</v>
      </c>
      <c r="I7" s="18" t="s">
        <v>34</v>
      </c>
      <c r="J7" s="18" t="s">
        <v>34</v>
      </c>
      <c r="K7" s="18" t="s">
        <v>38</v>
      </c>
      <c r="L7" s="18" t="s">
        <v>35</v>
      </c>
      <c r="M7" s="18" t="s">
        <v>35</v>
      </c>
      <c r="N7" s="18" t="s">
        <v>35</v>
      </c>
      <c r="O7" s="18" t="s">
        <v>38</v>
      </c>
      <c r="P7" s="18" t="s">
        <v>35</v>
      </c>
      <c r="Q7" s="18" t="s">
        <v>35</v>
      </c>
      <c r="R7" s="18" t="s">
        <v>35</v>
      </c>
      <c r="S7" s="18" t="s">
        <v>37</v>
      </c>
      <c r="T7" s="18" t="s">
        <v>35</v>
      </c>
      <c r="U7" s="18" t="s">
        <v>35</v>
      </c>
      <c r="V7" s="18" t="s">
        <v>37</v>
      </c>
      <c r="W7" s="18" t="s">
        <v>35</v>
      </c>
      <c r="X7" s="18" t="s">
        <v>35</v>
      </c>
      <c r="Y7" s="18" t="s">
        <v>38</v>
      </c>
      <c r="Z7" s="18" t="s">
        <v>34</v>
      </c>
      <c r="AA7" s="18" t="s">
        <v>36</v>
      </c>
      <c r="AB7" s="18" t="s">
        <v>38</v>
      </c>
      <c r="AC7" s="18" t="s">
        <v>34</v>
      </c>
      <c r="AD7" s="18" t="s">
        <v>38</v>
      </c>
      <c r="AE7" s="18" t="s">
        <v>38</v>
      </c>
      <c r="AF7" s="18" t="s">
        <v>35</v>
      </c>
      <c r="AH7" s="18" t="s">
        <v>37</v>
      </c>
      <c r="AI7" s="18" t="s">
        <v>38</v>
      </c>
      <c r="AJ7" s="18" t="s">
        <v>38</v>
      </c>
      <c r="AK7" s="18" t="s">
        <v>38</v>
      </c>
    </row>
    <row r="8" spans="2:37" x14ac:dyDescent="0.25">
      <c r="B8" s="18" t="s">
        <v>37</v>
      </c>
      <c r="D8" s="18" t="s">
        <v>34</v>
      </c>
      <c r="E8" s="18" t="s">
        <v>34</v>
      </c>
      <c r="F8" s="18" t="s">
        <v>35</v>
      </c>
      <c r="J8" s="18" t="s">
        <v>34</v>
      </c>
      <c r="N8" s="18" t="s">
        <v>35</v>
      </c>
      <c r="O8" s="18" t="s">
        <v>35</v>
      </c>
      <c r="Q8" s="18" t="s">
        <v>35</v>
      </c>
      <c r="R8" s="18" t="s">
        <v>34</v>
      </c>
      <c r="S8" s="18" t="s">
        <v>34</v>
      </c>
      <c r="T8" s="18" t="s">
        <v>34</v>
      </c>
      <c r="Y8" s="18" t="s">
        <v>37</v>
      </c>
    </row>
    <row r="9" spans="2:37" x14ac:dyDescent="0.25">
      <c r="B9" s="18" t="s">
        <v>38</v>
      </c>
      <c r="C9" s="18" t="s">
        <v>36</v>
      </c>
      <c r="D9" s="18" t="s">
        <v>34</v>
      </c>
      <c r="E9" s="18" t="s">
        <v>34</v>
      </c>
      <c r="F9" s="18" t="s">
        <v>35</v>
      </c>
      <c r="G9" s="18" t="s">
        <v>36</v>
      </c>
      <c r="H9" s="18" t="s">
        <v>38</v>
      </c>
      <c r="I9" s="18" t="s">
        <v>36</v>
      </c>
      <c r="J9" s="18" t="s">
        <v>37</v>
      </c>
      <c r="K9" s="18" t="s">
        <v>38</v>
      </c>
      <c r="L9" s="18" t="s">
        <v>38</v>
      </c>
      <c r="M9" s="18" t="s">
        <v>37</v>
      </c>
      <c r="N9" s="18" t="s">
        <v>35</v>
      </c>
      <c r="O9" s="18" t="s">
        <v>38</v>
      </c>
      <c r="P9" s="18" t="s">
        <v>38</v>
      </c>
      <c r="Q9" s="18" t="s">
        <v>36</v>
      </c>
      <c r="R9" s="18" t="s">
        <v>34</v>
      </c>
      <c r="S9" s="18" t="s">
        <v>36</v>
      </c>
      <c r="T9" s="18" t="s">
        <v>36</v>
      </c>
      <c r="U9" s="18" t="s">
        <v>38</v>
      </c>
      <c r="V9" s="18" t="s">
        <v>38</v>
      </c>
      <c r="W9" s="18" t="s">
        <v>38</v>
      </c>
      <c r="X9" s="18" t="s">
        <v>38</v>
      </c>
      <c r="Y9" s="18" t="s">
        <v>38</v>
      </c>
      <c r="Z9" s="18" t="s">
        <v>38</v>
      </c>
      <c r="AA9" s="18" t="s">
        <v>35</v>
      </c>
      <c r="AB9" s="18" t="s">
        <v>38</v>
      </c>
      <c r="AC9" s="18" t="s">
        <v>35</v>
      </c>
      <c r="AD9" s="18" t="s">
        <v>34</v>
      </c>
      <c r="AE9" s="18" t="s">
        <v>35</v>
      </c>
      <c r="AF9" s="18" t="s">
        <v>38</v>
      </c>
      <c r="AG9" s="18" t="s">
        <v>38</v>
      </c>
      <c r="AH9" s="18" t="s">
        <v>36</v>
      </c>
      <c r="AI9" s="18" t="s">
        <v>34</v>
      </c>
      <c r="AJ9" s="18" t="s">
        <v>38</v>
      </c>
      <c r="AK9" s="18" t="s">
        <v>38</v>
      </c>
    </row>
    <row r="10" spans="2:37" x14ac:dyDescent="0.25">
      <c r="B10" s="18" t="s">
        <v>34</v>
      </c>
      <c r="C10" s="18" t="s">
        <v>34</v>
      </c>
      <c r="D10" s="18" t="s">
        <v>34</v>
      </c>
      <c r="E10" s="18" t="s">
        <v>34</v>
      </c>
      <c r="F10" s="18" t="s">
        <v>38</v>
      </c>
      <c r="G10" s="18" t="s">
        <v>37</v>
      </c>
      <c r="H10" s="18" t="s">
        <v>38</v>
      </c>
      <c r="I10" s="18" t="s">
        <v>34</v>
      </c>
      <c r="J10" s="18" t="s">
        <v>38</v>
      </c>
      <c r="K10" s="18" t="s">
        <v>34</v>
      </c>
      <c r="L10" s="18" t="s">
        <v>37</v>
      </c>
      <c r="M10" s="18" t="s">
        <v>35</v>
      </c>
      <c r="N10" s="18" t="s">
        <v>38</v>
      </c>
      <c r="O10" s="18" t="s">
        <v>37</v>
      </c>
      <c r="P10" s="18" t="s">
        <v>37</v>
      </c>
      <c r="Q10" s="18" t="s">
        <v>38</v>
      </c>
      <c r="R10" s="18" t="s">
        <v>36</v>
      </c>
      <c r="S10" s="18" t="s">
        <v>38</v>
      </c>
      <c r="T10" s="18" t="s">
        <v>37</v>
      </c>
      <c r="U10" s="18" t="s">
        <v>34</v>
      </c>
      <c r="V10" s="18" t="s">
        <v>37</v>
      </c>
      <c r="W10" s="18" t="s">
        <v>37</v>
      </c>
      <c r="X10" s="18" t="s">
        <v>36</v>
      </c>
      <c r="Y10" s="18" t="s">
        <v>37</v>
      </c>
      <c r="Z10" s="18" t="s">
        <v>38</v>
      </c>
      <c r="AA10" s="18" t="s">
        <v>38</v>
      </c>
      <c r="AB10" s="18" t="s">
        <v>35</v>
      </c>
      <c r="AC10" s="18" t="s">
        <v>37</v>
      </c>
      <c r="AD10" s="18" t="s">
        <v>36</v>
      </c>
      <c r="AE10" s="18" t="s">
        <v>34</v>
      </c>
      <c r="AF10" s="18" t="s">
        <v>36</v>
      </c>
      <c r="AG10" s="18" t="s">
        <v>36</v>
      </c>
      <c r="AH10" s="18" t="s">
        <v>38</v>
      </c>
      <c r="AI10" s="18" t="s">
        <v>36</v>
      </c>
      <c r="AJ10" s="18" t="s">
        <v>38</v>
      </c>
      <c r="AK10" s="18" t="s">
        <v>35</v>
      </c>
    </row>
    <row r="11" spans="2:37" x14ac:dyDescent="0.25">
      <c r="B11" s="18" t="s">
        <v>38</v>
      </c>
      <c r="C11" s="18" t="s">
        <v>34</v>
      </c>
      <c r="D11" s="18" t="s">
        <v>34</v>
      </c>
      <c r="E11" s="18" t="s">
        <v>36</v>
      </c>
      <c r="F11" s="18" t="s">
        <v>37</v>
      </c>
      <c r="G11" s="18" t="s">
        <v>34</v>
      </c>
      <c r="H11" s="18" t="s">
        <v>36</v>
      </c>
      <c r="I11" s="18" t="s">
        <v>34</v>
      </c>
      <c r="J11" s="18" t="s">
        <v>35</v>
      </c>
      <c r="K11" s="18" t="s">
        <v>34</v>
      </c>
      <c r="L11" s="18" t="s">
        <v>36</v>
      </c>
      <c r="M11" s="18" t="s">
        <v>38</v>
      </c>
      <c r="N11" s="18" t="s">
        <v>38</v>
      </c>
      <c r="O11" s="18" t="s">
        <v>37</v>
      </c>
      <c r="P11" s="18" t="s">
        <v>37</v>
      </c>
      <c r="Q11" s="18" t="s">
        <v>35</v>
      </c>
      <c r="R11" s="18" t="s">
        <v>36</v>
      </c>
      <c r="S11" s="18" t="s">
        <v>36</v>
      </c>
      <c r="T11" s="18" t="s">
        <v>35</v>
      </c>
      <c r="U11" s="18" t="s">
        <v>35</v>
      </c>
      <c r="V11" s="18" t="s">
        <v>34</v>
      </c>
      <c r="W11" s="18" t="s">
        <v>36</v>
      </c>
      <c r="X11" s="18" t="s">
        <v>36</v>
      </c>
      <c r="Y11" s="18" t="s">
        <v>38</v>
      </c>
      <c r="Z11" s="18" t="s">
        <v>37</v>
      </c>
      <c r="AA11" s="18" t="s">
        <v>38</v>
      </c>
      <c r="AB11" s="18" t="s">
        <v>35</v>
      </c>
      <c r="AC11" s="18" t="s">
        <v>37</v>
      </c>
      <c r="AD11" s="18" t="s">
        <v>37</v>
      </c>
      <c r="AE11" s="18" t="s">
        <v>37</v>
      </c>
      <c r="AF11" s="18" t="s">
        <v>37</v>
      </c>
      <c r="AH11" s="18" t="s">
        <v>36</v>
      </c>
      <c r="AI11" s="18" t="s">
        <v>34</v>
      </c>
      <c r="AJ11" s="18" t="s">
        <v>35</v>
      </c>
      <c r="AK11" s="18" t="s">
        <v>38</v>
      </c>
    </row>
    <row r="12" spans="2:37" x14ac:dyDescent="0.25">
      <c r="B12" s="18" t="s">
        <v>36</v>
      </c>
      <c r="C12" s="18" t="s">
        <v>34</v>
      </c>
      <c r="D12" s="18" t="s">
        <v>34</v>
      </c>
      <c r="E12" s="18" t="s">
        <v>36</v>
      </c>
      <c r="F12" s="18" t="s">
        <v>36</v>
      </c>
      <c r="G12" s="18" t="s">
        <v>34</v>
      </c>
      <c r="H12" s="18" t="s">
        <v>36</v>
      </c>
      <c r="I12" s="18" t="s">
        <v>37</v>
      </c>
      <c r="J12" s="18" t="s">
        <v>38</v>
      </c>
      <c r="K12" s="18" t="s">
        <v>37</v>
      </c>
      <c r="L12" s="18" t="s">
        <v>34</v>
      </c>
      <c r="M12" s="18" t="s">
        <v>34</v>
      </c>
      <c r="N12" s="18" t="s">
        <v>34</v>
      </c>
      <c r="O12" s="18" t="s">
        <v>35</v>
      </c>
      <c r="P12" s="18" t="s">
        <v>35</v>
      </c>
      <c r="Q12" s="18" t="s">
        <v>35</v>
      </c>
      <c r="R12" s="18" t="s">
        <v>36</v>
      </c>
      <c r="S12" s="18" t="s">
        <v>37</v>
      </c>
      <c r="T12" s="18" t="s">
        <v>34</v>
      </c>
      <c r="U12" s="18" t="s">
        <v>35</v>
      </c>
      <c r="V12" s="18" t="s">
        <v>37</v>
      </c>
      <c r="W12" s="18" t="s">
        <v>37</v>
      </c>
      <c r="X12" s="18" t="s">
        <v>35</v>
      </c>
      <c r="Y12" s="18" t="s">
        <v>35</v>
      </c>
      <c r="Z12" s="18" t="s">
        <v>35</v>
      </c>
      <c r="AA12" s="18" t="s">
        <v>37</v>
      </c>
      <c r="AB12" s="18" t="s">
        <v>35</v>
      </c>
      <c r="AC12" s="18" t="s">
        <v>38</v>
      </c>
      <c r="AD12" s="18" t="s">
        <v>37</v>
      </c>
      <c r="AE12" s="18" t="s">
        <v>37</v>
      </c>
      <c r="AF12" s="18" t="s">
        <v>37</v>
      </c>
      <c r="AH12" s="18" t="s">
        <v>37</v>
      </c>
      <c r="AI12" s="18" t="s">
        <v>38</v>
      </c>
      <c r="AJ12" s="18" t="s">
        <v>35</v>
      </c>
      <c r="AK12" s="18" t="s">
        <v>35</v>
      </c>
    </row>
    <row r="14" spans="2:37" x14ac:dyDescent="0.25">
      <c r="B14" s="18" t="s">
        <v>37</v>
      </c>
      <c r="C14" s="18" t="s">
        <v>36</v>
      </c>
      <c r="D14" s="18" t="s">
        <v>34</v>
      </c>
      <c r="E14" s="18" t="s">
        <v>36</v>
      </c>
      <c r="F14" s="18" t="s">
        <v>37</v>
      </c>
      <c r="G14" s="18" t="s">
        <v>36</v>
      </c>
      <c r="H14" s="18" t="s">
        <v>36</v>
      </c>
      <c r="I14" s="18" t="s">
        <v>35</v>
      </c>
      <c r="J14" s="18" t="s">
        <v>35</v>
      </c>
      <c r="K14" s="18" t="s">
        <v>34</v>
      </c>
      <c r="L14" s="18" t="s">
        <v>34</v>
      </c>
      <c r="M14" s="18" t="s">
        <v>34</v>
      </c>
      <c r="N14" s="18" t="s">
        <v>34</v>
      </c>
      <c r="O14" s="18" t="s">
        <v>37</v>
      </c>
      <c r="P14" s="18" t="s">
        <v>35</v>
      </c>
      <c r="Q14" s="18" t="s">
        <v>35</v>
      </c>
      <c r="R14" s="18" t="s">
        <v>37</v>
      </c>
      <c r="S14" s="18" t="s">
        <v>36</v>
      </c>
      <c r="T14" s="18" t="s">
        <v>36</v>
      </c>
      <c r="U14" s="18" t="s">
        <v>38</v>
      </c>
      <c r="V14" s="18" t="s">
        <v>34</v>
      </c>
      <c r="W14" s="18" t="s">
        <v>37</v>
      </c>
      <c r="X14" s="18" t="s">
        <v>37</v>
      </c>
      <c r="Y14" s="18" t="s">
        <v>36</v>
      </c>
      <c r="Z14" s="18" t="s">
        <v>36</v>
      </c>
      <c r="AA14" s="18" t="s">
        <v>37</v>
      </c>
      <c r="AB14" s="18" t="s">
        <v>37</v>
      </c>
      <c r="AC14" s="18" t="s">
        <v>37</v>
      </c>
      <c r="AD14" s="18" t="s">
        <v>37</v>
      </c>
      <c r="AE14" s="18" t="s">
        <v>37</v>
      </c>
      <c r="AF14" s="18" t="s">
        <v>38</v>
      </c>
      <c r="AG14" s="18" t="s">
        <v>35</v>
      </c>
      <c r="AH14" s="18" t="s">
        <v>37</v>
      </c>
      <c r="AI14" s="18" t="s">
        <v>36</v>
      </c>
      <c r="AJ14" s="18" t="s">
        <v>36</v>
      </c>
      <c r="AK14" s="18" t="s">
        <v>36</v>
      </c>
    </row>
    <row r="15" spans="2:37" x14ac:dyDescent="0.25">
      <c r="B15" s="18" t="s">
        <v>37</v>
      </c>
      <c r="C15" s="18" t="s">
        <v>36</v>
      </c>
      <c r="D15" s="18" t="s">
        <v>34</v>
      </c>
      <c r="E15" s="18" t="s">
        <v>36</v>
      </c>
      <c r="F15" s="18" t="s">
        <v>38</v>
      </c>
      <c r="G15" s="18" t="s">
        <v>38</v>
      </c>
      <c r="H15" s="18" t="s">
        <v>37</v>
      </c>
      <c r="I15" s="18" t="s">
        <v>36</v>
      </c>
      <c r="J15" s="18" t="s">
        <v>34</v>
      </c>
      <c r="K15" s="18" t="s">
        <v>37</v>
      </c>
      <c r="L15" s="18" t="s">
        <v>36</v>
      </c>
      <c r="M15" s="18" t="s">
        <v>38</v>
      </c>
      <c r="N15" s="18" t="s">
        <v>35</v>
      </c>
      <c r="O15" s="18" t="s">
        <v>37</v>
      </c>
      <c r="P15" s="18" t="s">
        <v>38</v>
      </c>
      <c r="Q15" s="18" t="s">
        <v>35</v>
      </c>
      <c r="R15" s="18" t="s">
        <v>38</v>
      </c>
      <c r="S15" s="18" t="s">
        <v>38</v>
      </c>
      <c r="T15" s="18" t="s">
        <v>38</v>
      </c>
      <c r="U15" s="18" t="s">
        <v>37</v>
      </c>
      <c r="V15" s="18" t="s">
        <v>36</v>
      </c>
      <c r="W15" s="18" t="s">
        <v>37</v>
      </c>
      <c r="X15" s="18" t="s">
        <v>37</v>
      </c>
      <c r="Y15" s="18" t="s">
        <v>35</v>
      </c>
      <c r="Z15" s="18" t="s">
        <v>37</v>
      </c>
      <c r="AA15" s="18" t="s">
        <v>35</v>
      </c>
      <c r="AB15" s="18" t="s">
        <v>38</v>
      </c>
      <c r="AC15" s="18" t="s">
        <v>37</v>
      </c>
      <c r="AD15" s="18" t="s">
        <v>37</v>
      </c>
      <c r="AE15" s="18" t="s">
        <v>35</v>
      </c>
      <c r="AF15" s="18" t="s">
        <v>38</v>
      </c>
      <c r="AG15" s="18" t="s">
        <v>35</v>
      </c>
      <c r="AH15" s="18" t="s">
        <v>37</v>
      </c>
      <c r="AI15" s="18" t="s">
        <v>34</v>
      </c>
      <c r="AJ15" s="18" t="s">
        <v>36</v>
      </c>
      <c r="AK15" s="18" t="s">
        <v>37</v>
      </c>
    </row>
    <row r="16" spans="2:37" x14ac:dyDescent="0.25">
      <c r="B16" s="18" t="s">
        <v>34</v>
      </c>
      <c r="C16" s="18" t="s">
        <v>37</v>
      </c>
      <c r="D16" s="18" t="s">
        <v>37</v>
      </c>
      <c r="E16" s="18" t="s">
        <v>36</v>
      </c>
      <c r="F16" s="18" t="s">
        <v>38</v>
      </c>
      <c r="G16" s="18" t="s">
        <v>38</v>
      </c>
      <c r="H16" s="18" t="s">
        <v>37</v>
      </c>
      <c r="I16" s="18" t="s">
        <v>36</v>
      </c>
      <c r="J16" s="18" t="s">
        <v>36</v>
      </c>
      <c r="K16" s="18" t="s">
        <v>37</v>
      </c>
      <c r="L16" s="18" t="s">
        <v>36</v>
      </c>
      <c r="M16" s="18" t="s">
        <v>38</v>
      </c>
      <c r="N16" s="18" t="s">
        <v>35</v>
      </c>
      <c r="O16" s="18" t="s">
        <v>38</v>
      </c>
      <c r="P16" s="18" t="s">
        <v>38</v>
      </c>
      <c r="Q16" s="18" t="s">
        <v>35</v>
      </c>
      <c r="R16" s="18" t="s">
        <v>38</v>
      </c>
      <c r="S16" s="18" t="s">
        <v>38</v>
      </c>
      <c r="T16" s="18" t="s">
        <v>38</v>
      </c>
      <c r="U16" s="18" t="s">
        <v>37</v>
      </c>
      <c r="V16" s="18" t="s">
        <v>36</v>
      </c>
      <c r="W16" s="18" t="s">
        <v>37</v>
      </c>
      <c r="X16" s="18" t="s">
        <v>37</v>
      </c>
      <c r="Y16" s="18" t="s">
        <v>35</v>
      </c>
      <c r="Z16" s="18" t="s">
        <v>34</v>
      </c>
      <c r="AA16" s="18" t="s">
        <v>38</v>
      </c>
      <c r="AB16" s="18" t="s">
        <v>37</v>
      </c>
      <c r="AC16" s="18" t="s">
        <v>37</v>
      </c>
      <c r="AD16" s="18" t="s">
        <v>37</v>
      </c>
      <c r="AE16" s="18" t="s">
        <v>35</v>
      </c>
      <c r="AF16" s="18" t="s">
        <v>38</v>
      </c>
      <c r="AG16" s="18" t="s">
        <v>35</v>
      </c>
      <c r="AH16" s="18" t="s">
        <v>37</v>
      </c>
      <c r="AI16" s="18" t="s">
        <v>34</v>
      </c>
      <c r="AJ16" s="18" t="s">
        <v>36</v>
      </c>
      <c r="AK16" s="18" t="s">
        <v>37</v>
      </c>
    </row>
    <row r="17" spans="1:37" x14ac:dyDescent="0.25">
      <c r="B17" s="18" t="s">
        <v>34</v>
      </c>
      <c r="C17" s="18" t="s">
        <v>34</v>
      </c>
      <c r="D17" s="18" t="s">
        <v>34</v>
      </c>
      <c r="E17" s="18" t="s">
        <v>36</v>
      </c>
      <c r="F17" s="18" t="s">
        <v>37</v>
      </c>
      <c r="G17" s="18" t="s">
        <v>34</v>
      </c>
      <c r="H17" s="18" t="s">
        <v>38</v>
      </c>
      <c r="I17" s="18" t="s">
        <v>37</v>
      </c>
      <c r="J17" s="18" t="s">
        <v>37</v>
      </c>
      <c r="K17" s="18" t="s">
        <v>37</v>
      </c>
      <c r="L17" s="18" t="s">
        <v>36</v>
      </c>
      <c r="M17" s="18" t="s">
        <v>38</v>
      </c>
      <c r="N17" s="18" t="s">
        <v>35</v>
      </c>
      <c r="O17" s="18" t="s">
        <v>37</v>
      </c>
      <c r="P17" s="18" t="s">
        <v>38</v>
      </c>
      <c r="Q17" s="18" t="s">
        <v>35</v>
      </c>
      <c r="R17" s="18" t="s">
        <v>36</v>
      </c>
      <c r="S17" s="18" t="s">
        <v>38</v>
      </c>
      <c r="T17" s="18" t="s">
        <v>38</v>
      </c>
      <c r="U17" s="18" t="s">
        <v>37</v>
      </c>
      <c r="V17" s="18" t="s">
        <v>36</v>
      </c>
      <c r="W17" s="18" t="s">
        <v>37</v>
      </c>
      <c r="X17" s="18" t="s">
        <v>37</v>
      </c>
      <c r="Y17" s="18" t="s">
        <v>35</v>
      </c>
      <c r="Z17" s="18" t="s">
        <v>37</v>
      </c>
      <c r="AA17" s="18" t="s">
        <v>35</v>
      </c>
      <c r="AB17" s="18" t="s">
        <v>38</v>
      </c>
      <c r="AC17" s="18" t="s">
        <v>37</v>
      </c>
      <c r="AD17" s="18" t="s">
        <v>37</v>
      </c>
      <c r="AE17" s="18" t="s">
        <v>35</v>
      </c>
      <c r="AF17" s="18" t="s">
        <v>38</v>
      </c>
      <c r="AG17" s="18" t="s">
        <v>35</v>
      </c>
      <c r="AH17" s="18" t="s">
        <v>37</v>
      </c>
      <c r="AI17" s="18" t="s">
        <v>34</v>
      </c>
      <c r="AJ17" s="18" t="s">
        <v>36</v>
      </c>
      <c r="AK17" s="18" t="s">
        <v>37</v>
      </c>
    </row>
    <row r="18" spans="1:37" x14ac:dyDescent="0.25">
      <c r="B18" s="18" t="s">
        <v>37</v>
      </c>
      <c r="C18" s="18" t="s">
        <v>36</v>
      </c>
      <c r="D18" s="18" t="s">
        <v>34</v>
      </c>
      <c r="E18" s="18" t="s">
        <v>36</v>
      </c>
      <c r="F18" s="18" t="s">
        <v>37</v>
      </c>
      <c r="G18" s="18" t="s">
        <v>37</v>
      </c>
      <c r="H18" s="18" t="s">
        <v>37</v>
      </c>
      <c r="I18" s="18" t="s">
        <v>36</v>
      </c>
      <c r="J18" s="18" t="s">
        <v>34</v>
      </c>
      <c r="K18" s="18" t="s">
        <v>37</v>
      </c>
      <c r="L18" s="18" t="s">
        <v>36</v>
      </c>
      <c r="M18" s="18" t="s">
        <v>38</v>
      </c>
      <c r="N18" s="18" t="s">
        <v>35</v>
      </c>
      <c r="O18" s="18" t="s">
        <v>37</v>
      </c>
      <c r="P18" s="18" t="s">
        <v>38</v>
      </c>
      <c r="Q18" s="18" t="s">
        <v>35</v>
      </c>
      <c r="R18" s="18" t="s">
        <v>38</v>
      </c>
      <c r="S18" s="18" t="s">
        <v>37</v>
      </c>
      <c r="T18" s="18" t="s">
        <v>38</v>
      </c>
      <c r="U18" s="18" t="s">
        <v>37</v>
      </c>
      <c r="V18" s="18" t="s">
        <v>36</v>
      </c>
      <c r="W18" s="18" t="s">
        <v>37</v>
      </c>
      <c r="X18" s="18" t="s">
        <v>37</v>
      </c>
      <c r="Y18" s="18" t="s">
        <v>35</v>
      </c>
      <c r="Z18" s="18" t="s">
        <v>37</v>
      </c>
      <c r="AA18" s="18" t="s">
        <v>37</v>
      </c>
      <c r="AB18" s="18" t="s">
        <v>38</v>
      </c>
      <c r="AC18" s="18" t="s">
        <v>37</v>
      </c>
      <c r="AD18" s="18" t="s">
        <v>37</v>
      </c>
      <c r="AE18" s="18" t="s">
        <v>38</v>
      </c>
      <c r="AF18" s="18" t="s">
        <v>38</v>
      </c>
      <c r="AG18" s="18" t="s">
        <v>35</v>
      </c>
      <c r="AH18" s="18" t="s">
        <v>37</v>
      </c>
      <c r="AI18" s="18" t="s">
        <v>34</v>
      </c>
      <c r="AJ18" s="18" t="s">
        <v>36</v>
      </c>
      <c r="AK18" s="18" t="s">
        <v>37</v>
      </c>
    </row>
    <row r="19" spans="1:37" x14ac:dyDescent="0.25">
      <c r="B19" s="18" t="s">
        <v>37</v>
      </c>
      <c r="C19" s="18" t="s">
        <v>36</v>
      </c>
      <c r="D19" s="18" t="s">
        <v>34</v>
      </c>
      <c r="E19" s="18" t="s">
        <v>36</v>
      </c>
      <c r="F19" s="18" t="s">
        <v>37</v>
      </c>
      <c r="G19" s="18" t="s">
        <v>37</v>
      </c>
      <c r="H19" s="18" t="s">
        <v>37</v>
      </c>
      <c r="I19" s="18" t="s">
        <v>36</v>
      </c>
      <c r="J19" s="18" t="s">
        <v>34</v>
      </c>
      <c r="K19" s="18" t="s">
        <v>37</v>
      </c>
      <c r="L19" s="18" t="s">
        <v>36</v>
      </c>
      <c r="M19" s="18" t="s">
        <v>38</v>
      </c>
      <c r="N19" s="18" t="s">
        <v>35</v>
      </c>
      <c r="O19" s="18" t="s">
        <v>37</v>
      </c>
      <c r="P19" s="18" t="s">
        <v>38</v>
      </c>
      <c r="Q19" s="18" t="s">
        <v>35</v>
      </c>
      <c r="R19" s="18" t="s">
        <v>38</v>
      </c>
      <c r="S19" s="18" t="s">
        <v>37</v>
      </c>
      <c r="T19" s="18" t="s">
        <v>38</v>
      </c>
      <c r="U19" s="18" t="s">
        <v>37</v>
      </c>
      <c r="V19" s="18" t="s">
        <v>36</v>
      </c>
      <c r="W19" s="18" t="s">
        <v>37</v>
      </c>
      <c r="X19" s="18" t="s">
        <v>37</v>
      </c>
      <c r="Y19" s="18" t="s">
        <v>35</v>
      </c>
      <c r="Z19" s="18" t="s">
        <v>37</v>
      </c>
      <c r="AA19" s="18" t="s">
        <v>37</v>
      </c>
      <c r="AB19" s="18" t="s">
        <v>38</v>
      </c>
      <c r="AC19" s="18" t="s">
        <v>37</v>
      </c>
      <c r="AD19" s="18" t="s">
        <v>37</v>
      </c>
      <c r="AE19" s="18" t="s">
        <v>38</v>
      </c>
      <c r="AF19" s="18" t="s">
        <v>38</v>
      </c>
      <c r="AG19" s="18" t="s">
        <v>35</v>
      </c>
      <c r="AH19" s="18" t="s">
        <v>37</v>
      </c>
      <c r="AI19" s="18" t="s">
        <v>34</v>
      </c>
      <c r="AJ19" s="18" t="s">
        <v>36</v>
      </c>
      <c r="AK19" s="18" t="s">
        <v>37</v>
      </c>
    </row>
    <row r="20" spans="1:37" x14ac:dyDescent="0.25">
      <c r="B20" s="18" t="s">
        <v>36</v>
      </c>
      <c r="C20" s="18" t="s">
        <v>37</v>
      </c>
      <c r="D20" s="18" t="s">
        <v>36</v>
      </c>
      <c r="E20" s="18" t="s">
        <v>34</v>
      </c>
      <c r="F20" s="18" t="s">
        <v>37</v>
      </c>
      <c r="G20" s="18" t="s">
        <v>36</v>
      </c>
      <c r="H20" s="18" t="s">
        <v>36</v>
      </c>
      <c r="I20" s="18" t="s">
        <v>36</v>
      </c>
      <c r="J20" s="18" t="s">
        <v>37</v>
      </c>
      <c r="K20" s="18" t="s">
        <v>38</v>
      </c>
      <c r="L20" s="18" t="s">
        <v>38</v>
      </c>
      <c r="M20" s="18" t="s">
        <v>38</v>
      </c>
      <c r="N20" s="18" t="s">
        <v>35</v>
      </c>
      <c r="O20" s="18" t="s">
        <v>37</v>
      </c>
      <c r="P20" s="18" t="s">
        <v>38</v>
      </c>
      <c r="Q20" s="18" t="s">
        <v>35</v>
      </c>
      <c r="R20" s="18" t="s">
        <v>36</v>
      </c>
      <c r="S20" s="18" t="s">
        <v>37</v>
      </c>
      <c r="T20" s="18" t="s">
        <v>38</v>
      </c>
      <c r="U20" s="18" t="s">
        <v>37</v>
      </c>
      <c r="V20" s="18" t="s">
        <v>36</v>
      </c>
      <c r="W20" s="18" t="s">
        <v>37</v>
      </c>
      <c r="X20" s="18" t="s">
        <v>36</v>
      </c>
      <c r="Y20" s="18" t="s">
        <v>35</v>
      </c>
      <c r="Z20" s="18" t="s">
        <v>36</v>
      </c>
      <c r="AA20" s="18" t="s">
        <v>37</v>
      </c>
      <c r="AB20" s="18" t="s">
        <v>38</v>
      </c>
      <c r="AC20" s="18" t="s">
        <v>36</v>
      </c>
      <c r="AD20" s="18" t="s">
        <v>37</v>
      </c>
      <c r="AE20" s="18" t="s">
        <v>38</v>
      </c>
      <c r="AF20" s="18" t="s">
        <v>38</v>
      </c>
      <c r="AG20" s="18" t="s">
        <v>35</v>
      </c>
      <c r="AH20" s="18" t="s">
        <v>37</v>
      </c>
      <c r="AI20" s="18" t="s">
        <v>37</v>
      </c>
      <c r="AJ20" s="18" t="s">
        <v>37</v>
      </c>
      <c r="AK20" s="18" t="s">
        <v>37</v>
      </c>
    </row>
    <row r="21" spans="1:37" x14ac:dyDescent="0.25">
      <c r="B21" s="18" t="s">
        <v>38</v>
      </c>
      <c r="C21" s="18" t="s">
        <v>37</v>
      </c>
      <c r="D21" s="18" t="s">
        <v>34</v>
      </c>
      <c r="E21" s="18" t="s">
        <v>34</v>
      </c>
      <c r="F21" s="18" t="s">
        <v>37</v>
      </c>
      <c r="G21" s="18" t="s">
        <v>37</v>
      </c>
      <c r="H21" s="18" t="s">
        <v>36</v>
      </c>
      <c r="I21" s="18" t="s">
        <v>37</v>
      </c>
      <c r="J21" s="18" t="s">
        <v>37</v>
      </c>
      <c r="K21" s="18" t="s">
        <v>38</v>
      </c>
      <c r="L21" s="18" t="s">
        <v>38</v>
      </c>
      <c r="M21" s="18" t="s">
        <v>35</v>
      </c>
      <c r="N21" s="18" t="s">
        <v>35</v>
      </c>
      <c r="O21" s="18" t="s">
        <v>37</v>
      </c>
      <c r="P21" s="18" t="s">
        <v>38</v>
      </c>
      <c r="Q21" s="18" t="s">
        <v>35</v>
      </c>
      <c r="R21" s="18" t="s">
        <v>38</v>
      </c>
      <c r="S21" s="18" t="s">
        <v>38</v>
      </c>
      <c r="T21" s="18" t="s">
        <v>38</v>
      </c>
      <c r="U21" s="18" t="s">
        <v>38</v>
      </c>
      <c r="V21" s="18" t="s">
        <v>37</v>
      </c>
      <c r="W21" s="18" t="s">
        <v>37</v>
      </c>
      <c r="X21" s="18" t="s">
        <v>36</v>
      </c>
      <c r="Y21" s="18" t="s">
        <v>35</v>
      </c>
      <c r="Z21" s="18" t="s">
        <v>37</v>
      </c>
      <c r="AA21" s="18" t="s">
        <v>37</v>
      </c>
      <c r="AB21" s="18" t="s">
        <v>37</v>
      </c>
      <c r="AC21" s="18" t="s">
        <v>37</v>
      </c>
      <c r="AD21" s="18" t="s">
        <v>36</v>
      </c>
      <c r="AE21" s="18" t="s">
        <v>38</v>
      </c>
      <c r="AF21" s="18" t="s">
        <v>38</v>
      </c>
      <c r="AG21" s="18" t="s">
        <v>35</v>
      </c>
      <c r="AH21" s="18" t="s">
        <v>36</v>
      </c>
      <c r="AI21" s="18" t="s">
        <v>34</v>
      </c>
      <c r="AJ21" s="18" t="s">
        <v>37</v>
      </c>
      <c r="AK21" s="18" t="s">
        <v>38</v>
      </c>
    </row>
    <row r="22" spans="1:37" x14ac:dyDescent="0.25">
      <c r="B22" s="18" t="s">
        <v>38</v>
      </c>
      <c r="C22" s="18" t="s">
        <v>36</v>
      </c>
      <c r="D22" s="18" t="s">
        <v>34</v>
      </c>
      <c r="E22" s="18" t="s">
        <v>37</v>
      </c>
      <c r="F22" s="18" t="s">
        <v>38</v>
      </c>
      <c r="G22" s="18" t="s">
        <v>36</v>
      </c>
      <c r="H22" s="18" t="s">
        <v>37</v>
      </c>
      <c r="I22" s="18" t="s">
        <v>36</v>
      </c>
      <c r="J22" s="18" t="s">
        <v>37</v>
      </c>
      <c r="K22" s="18" t="s">
        <v>37</v>
      </c>
      <c r="L22" s="18" t="s">
        <v>38</v>
      </c>
      <c r="M22" s="18" t="s">
        <v>38</v>
      </c>
      <c r="N22" s="18" t="s">
        <v>35</v>
      </c>
      <c r="O22" s="18" t="s">
        <v>38</v>
      </c>
      <c r="P22" s="18" t="s">
        <v>38</v>
      </c>
      <c r="Q22" s="18" t="s">
        <v>35</v>
      </c>
      <c r="R22" s="18" t="s">
        <v>38</v>
      </c>
      <c r="S22" s="18" t="s">
        <v>37</v>
      </c>
      <c r="T22" s="18" t="s">
        <v>38</v>
      </c>
      <c r="U22" s="18" t="s">
        <v>37</v>
      </c>
      <c r="V22" s="18" t="s">
        <v>36</v>
      </c>
      <c r="W22" s="18" t="s">
        <v>38</v>
      </c>
      <c r="X22" s="18" t="s">
        <v>37</v>
      </c>
      <c r="Y22" s="18" t="s">
        <v>35</v>
      </c>
      <c r="Z22" s="18" t="s">
        <v>37</v>
      </c>
      <c r="AA22" s="18" t="s">
        <v>35</v>
      </c>
      <c r="AB22" s="18" t="s">
        <v>35</v>
      </c>
      <c r="AC22" s="18" t="s">
        <v>37</v>
      </c>
      <c r="AD22" s="18" t="s">
        <v>38</v>
      </c>
      <c r="AE22" s="18" t="s">
        <v>38</v>
      </c>
      <c r="AF22" s="18" t="s">
        <v>38</v>
      </c>
      <c r="AG22" s="18" t="s">
        <v>35</v>
      </c>
      <c r="AH22" s="18" t="s">
        <v>37</v>
      </c>
      <c r="AI22" s="18" t="s">
        <v>37</v>
      </c>
      <c r="AJ22" s="18" t="s">
        <v>38</v>
      </c>
      <c r="AK22" s="18" t="s">
        <v>38</v>
      </c>
    </row>
    <row r="23" spans="1:37" x14ac:dyDescent="0.25">
      <c r="B23" s="18" t="s">
        <v>37</v>
      </c>
      <c r="C23" s="18" t="s">
        <v>36</v>
      </c>
      <c r="D23" s="18" t="s">
        <v>37</v>
      </c>
      <c r="E23" s="18" t="s">
        <v>37</v>
      </c>
      <c r="F23" s="18" t="s">
        <v>35</v>
      </c>
      <c r="G23" s="18" t="s">
        <v>37</v>
      </c>
      <c r="H23" s="18" t="s">
        <v>37</v>
      </c>
      <c r="I23" s="18" t="s">
        <v>36</v>
      </c>
      <c r="J23" s="18" t="s">
        <v>37</v>
      </c>
      <c r="K23" s="18" t="s">
        <v>37</v>
      </c>
      <c r="L23" s="18" t="s">
        <v>36</v>
      </c>
      <c r="M23" s="18" t="s">
        <v>38</v>
      </c>
      <c r="N23" s="18" t="s">
        <v>35</v>
      </c>
      <c r="O23" s="18" t="s">
        <v>37</v>
      </c>
      <c r="P23" s="18" t="s">
        <v>38</v>
      </c>
      <c r="Q23" s="18" t="s">
        <v>35</v>
      </c>
      <c r="R23" s="18" t="s">
        <v>35</v>
      </c>
      <c r="S23" s="18" t="s">
        <v>37</v>
      </c>
      <c r="T23" s="18" t="s">
        <v>35</v>
      </c>
      <c r="U23" s="18" t="s">
        <v>37</v>
      </c>
      <c r="V23" s="18" t="s">
        <v>37</v>
      </c>
      <c r="W23" s="18" t="s">
        <v>37</v>
      </c>
      <c r="X23" s="18" t="s">
        <v>37</v>
      </c>
      <c r="Y23" s="18" t="s">
        <v>35</v>
      </c>
      <c r="Z23" s="18" t="s">
        <v>36</v>
      </c>
      <c r="AA23" s="18" t="s">
        <v>37</v>
      </c>
      <c r="AB23" s="18" t="s">
        <v>37</v>
      </c>
      <c r="AC23" s="18" t="s">
        <v>37</v>
      </c>
      <c r="AD23" s="18" t="s">
        <v>36</v>
      </c>
      <c r="AE23" s="18" t="s">
        <v>38</v>
      </c>
      <c r="AF23" s="18" t="s">
        <v>35</v>
      </c>
      <c r="AG23" s="18" t="s">
        <v>35</v>
      </c>
      <c r="AH23" s="18" t="s">
        <v>36</v>
      </c>
      <c r="AI23" s="18" t="s">
        <v>36</v>
      </c>
      <c r="AJ23" s="18" t="s">
        <v>37</v>
      </c>
      <c r="AK23" s="18" t="s">
        <v>37</v>
      </c>
    </row>
    <row r="24" spans="1:37" x14ac:dyDescent="0.25">
      <c r="B24" s="18" t="s">
        <v>35</v>
      </c>
      <c r="C24" s="18" t="s">
        <v>37</v>
      </c>
      <c r="D24" s="18" t="s">
        <v>38</v>
      </c>
      <c r="E24" s="18" t="s">
        <v>36</v>
      </c>
      <c r="F24" s="18" t="s">
        <v>35</v>
      </c>
      <c r="G24" s="18" t="s">
        <v>36</v>
      </c>
      <c r="H24" s="18" t="s">
        <v>36</v>
      </c>
      <c r="I24" s="18" t="s">
        <v>34</v>
      </c>
      <c r="J24" s="18" t="s">
        <v>34</v>
      </c>
      <c r="K24" s="18" t="s">
        <v>38</v>
      </c>
      <c r="L24" s="18" t="s">
        <v>35</v>
      </c>
      <c r="M24" s="18" t="s">
        <v>35</v>
      </c>
      <c r="N24" s="18" t="s">
        <v>35</v>
      </c>
      <c r="O24" s="18" t="s">
        <v>38</v>
      </c>
      <c r="P24" s="18" t="s">
        <v>35</v>
      </c>
      <c r="Q24" s="18" t="s">
        <v>35</v>
      </c>
      <c r="R24" s="18" t="s">
        <v>35</v>
      </c>
      <c r="S24" s="18" t="s">
        <v>37</v>
      </c>
      <c r="T24" s="18" t="s">
        <v>35</v>
      </c>
      <c r="U24" s="18" t="s">
        <v>35</v>
      </c>
      <c r="V24" s="18" t="s">
        <v>37</v>
      </c>
      <c r="W24" s="18" t="s">
        <v>35</v>
      </c>
      <c r="X24" s="18" t="s">
        <v>35</v>
      </c>
      <c r="Y24" s="18" t="s">
        <v>38</v>
      </c>
      <c r="Z24" s="18" t="s">
        <v>34</v>
      </c>
      <c r="AA24" s="18" t="s">
        <v>36</v>
      </c>
      <c r="AB24" s="18" t="s">
        <v>38</v>
      </c>
      <c r="AC24" s="18" t="s">
        <v>34</v>
      </c>
      <c r="AD24" s="18" t="s">
        <v>38</v>
      </c>
      <c r="AE24" s="18" t="s">
        <v>38</v>
      </c>
      <c r="AF24" s="18" t="s">
        <v>35</v>
      </c>
      <c r="AH24" s="18" t="s">
        <v>37</v>
      </c>
      <c r="AI24" s="18" t="s">
        <v>38</v>
      </c>
      <c r="AJ24" s="18" t="s">
        <v>38</v>
      </c>
      <c r="AK24" s="18" t="s">
        <v>38</v>
      </c>
    </row>
    <row r="25" spans="1:37" x14ac:dyDescent="0.25">
      <c r="B25" s="18" t="s">
        <v>35</v>
      </c>
      <c r="C25" s="18" t="s">
        <v>37</v>
      </c>
      <c r="D25" s="18" t="s">
        <v>38</v>
      </c>
      <c r="E25" s="18" t="s">
        <v>36</v>
      </c>
      <c r="F25" s="18" t="s">
        <v>35</v>
      </c>
      <c r="G25" s="18" t="s">
        <v>36</v>
      </c>
      <c r="H25" s="18" t="s">
        <v>36</v>
      </c>
      <c r="I25" s="18" t="s">
        <v>34</v>
      </c>
      <c r="J25" s="18" t="s">
        <v>34</v>
      </c>
      <c r="K25" s="18" t="s">
        <v>38</v>
      </c>
      <c r="L25" s="18" t="s">
        <v>35</v>
      </c>
      <c r="M25" s="18" t="s">
        <v>35</v>
      </c>
      <c r="N25" s="18" t="s">
        <v>35</v>
      </c>
      <c r="O25" s="18" t="s">
        <v>38</v>
      </c>
      <c r="P25" s="18" t="s">
        <v>35</v>
      </c>
      <c r="Q25" s="18" t="s">
        <v>35</v>
      </c>
      <c r="R25" s="18" t="s">
        <v>35</v>
      </c>
      <c r="S25" s="18" t="s">
        <v>37</v>
      </c>
      <c r="T25" s="18" t="s">
        <v>35</v>
      </c>
      <c r="U25" s="18" t="s">
        <v>35</v>
      </c>
      <c r="V25" s="18" t="s">
        <v>37</v>
      </c>
      <c r="W25" s="18" t="s">
        <v>35</v>
      </c>
      <c r="X25" s="18" t="s">
        <v>35</v>
      </c>
      <c r="Y25" s="18" t="s">
        <v>38</v>
      </c>
      <c r="Z25" s="18" t="s">
        <v>34</v>
      </c>
      <c r="AA25" s="18" t="s">
        <v>36</v>
      </c>
      <c r="AB25" s="18" t="s">
        <v>38</v>
      </c>
      <c r="AC25" s="18" t="s">
        <v>34</v>
      </c>
      <c r="AD25" s="18" t="s">
        <v>38</v>
      </c>
      <c r="AE25" s="18" t="s">
        <v>38</v>
      </c>
      <c r="AF25" s="18" t="s">
        <v>35</v>
      </c>
      <c r="AH25" s="18" t="s">
        <v>37</v>
      </c>
      <c r="AI25" s="18" t="s">
        <v>38</v>
      </c>
      <c r="AJ25" s="18" t="s">
        <v>38</v>
      </c>
      <c r="AK25" s="18" t="s">
        <v>38</v>
      </c>
    </row>
    <row r="26" spans="1:37" x14ac:dyDescent="0.25">
      <c r="B26" s="18" t="s">
        <v>35</v>
      </c>
      <c r="C26" s="18" t="s">
        <v>37</v>
      </c>
      <c r="D26" s="18" t="s">
        <v>38</v>
      </c>
      <c r="E26" s="18" t="s">
        <v>36</v>
      </c>
      <c r="F26" s="18" t="s">
        <v>35</v>
      </c>
      <c r="G26" s="18" t="s">
        <v>36</v>
      </c>
      <c r="H26" s="18" t="s">
        <v>36</v>
      </c>
      <c r="I26" s="18" t="s">
        <v>34</v>
      </c>
      <c r="J26" s="18" t="s">
        <v>34</v>
      </c>
      <c r="K26" s="18" t="s">
        <v>38</v>
      </c>
      <c r="L26" s="18" t="s">
        <v>35</v>
      </c>
      <c r="M26" s="18" t="s">
        <v>35</v>
      </c>
      <c r="N26" s="18" t="s">
        <v>35</v>
      </c>
      <c r="O26" s="18" t="s">
        <v>38</v>
      </c>
      <c r="P26" s="18" t="s">
        <v>35</v>
      </c>
      <c r="Q26" s="18" t="s">
        <v>35</v>
      </c>
      <c r="R26" s="18" t="s">
        <v>35</v>
      </c>
      <c r="S26" s="18" t="s">
        <v>37</v>
      </c>
      <c r="T26" s="18" t="s">
        <v>35</v>
      </c>
      <c r="U26" s="18" t="s">
        <v>35</v>
      </c>
      <c r="V26" s="18" t="s">
        <v>37</v>
      </c>
      <c r="W26" s="18" t="s">
        <v>35</v>
      </c>
      <c r="X26" s="18" t="s">
        <v>35</v>
      </c>
      <c r="Y26" s="18" t="s">
        <v>38</v>
      </c>
      <c r="Z26" s="18" t="s">
        <v>34</v>
      </c>
      <c r="AA26" s="18" t="s">
        <v>36</v>
      </c>
      <c r="AB26" s="18" t="s">
        <v>38</v>
      </c>
      <c r="AC26" s="18" t="s">
        <v>34</v>
      </c>
      <c r="AD26" s="18" t="s">
        <v>38</v>
      </c>
      <c r="AE26" s="18" t="s">
        <v>38</v>
      </c>
      <c r="AF26" s="18" t="s">
        <v>35</v>
      </c>
      <c r="AH26" s="18" t="s">
        <v>37</v>
      </c>
      <c r="AI26" s="18" t="s">
        <v>38</v>
      </c>
      <c r="AJ26" s="18" t="s">
        <v>38</v>
      </c>
      <c r="AK26" s="18" t="s">
        <v>38</v>
      </c>
    </row>
    <row r="30" spans="1:37" x14ac:dyDescent="0.25">
      <c r="A30" s="23" t="s">
        <v>229</v>
      </c>
      <c r="B30" s="39">
        <f t="shared" ref="B30:AK30" si="0">COUNTA(B2:B26)</f>
        <v>24</v>
      </c>
      <c r="C30" s="39">
        <f t="shared" si="0"/>
        <v>23</v>
      </c>
      <c r="D30" s="39">
        <f t="shared" si="0"/>
        <v>24</v>
      </c>
      <c r="E30" s="39">
        <f t="shared" si="0"/>
        <v>24</v>
      </c>
      <c r="F30" s="39">
        <f t="shared" si="0"/>
        <v>24</v>
      </c>
      <c r="G30" s="39">
        <f t="shared" si="0"/>
        <v>23</v>
      </c>
      <c r="H30" s="39">
        <f t="shared" si="0"/>
        <v>22</v>
      </c>
      <c r="I30" s="17">
        <f t="shared" si="0"/>
        <v>22</v>
      </c>
      <c r="J30" s="17">
        <f t="shared" si="0"/>
        <v>24</v>
      </c>
      <c r="K30" s="17">
        <f t="shared" si="0"/>
        <v>23</v>
      </c>
      <c r="L30" s="17">
        <f t="shared" si="0"/>
        <v>23</v>
      </c>
      <c r="M30" s="17">
        <f t="shared" si="0"/>
        <v>23</v>
      </c>
      <c r="N30" s="17">
        <f t="shared" si="0"/>
        <v>24</v>
      </c>
      <c r="O30" s="17">
        <f t="shared" si="0"/>
        <v>24</v>
      </c>
      <c r="P30" s="17">
        <f t="shared" si="0"/>
        <v>23</v>
      </c>
      <c r="Q30" s="17">
        <f t="shared" si="0"/>
        <v>24</v>
      </c>
      <c r="R30" s="17">
        <f t="shared" si="0"/>
        <v>24</v>
      </c>
      <c r="S30" s="17">
        <f t="shared" si="0"/>
        <v>24</v>
      </c>
      <c r="T30" s="17">
        <f t="shared" si="0"/>
        <v>24</v>
      </c>
      <c r="U30" s="17">
        <f t="shared" si="0"/>
        <v>23</v>
      </c>
      <c r="V30" s="17">
        <f t="shared" si="0"/>
        <v>23</v>
      </c>
      <c r="W30" s="17">
        <f t="shared" si="0"/>
        <v>23</v>
      </c>
      <c r="X30" s="17">
        <f t="shared" si="0"/>
        <v>23</v>
      </c>
      <c r="Y30" s="17">
        <f t="shared" si="0"/>
        <v>24</v>
      </c>
      <c r="Z30" s="17">
        <f t="shared" si="0"/>
        <v>23</v>
      </c>
      <c r="AA30" s="17">
        <f t="shared" si="0"/>
        <v>23</v>
      </c>
      <c r="AB30" s="17">
        <f t="shared" si="0"/>
        <v>23</v>
      </c>
      <c r="AC30" s="17">
        <f t="shared" si="0"/>
        <v>23</v>
      </c>
      <c r="AD30" s="17">
        <f t="shared" si="0"/>
        <v>23</v>
      </c>
      <c r="AE30" s="17">
        <f t="shared" si="0"/>
        <v>23</v>
      </c>
      <c r="AF30" s="17">
        <f t="shared" si="0"/>
        <v>23</v>
      </c>
      <c r="AG30" s="17">
        <f t="shared" si="0"/>
        <v>13</v>
      </c>
      <c r="AH30" s="17">
        <f t="shared" si="0"/>
        <v>23</v>
      </c>
      <c r="AI30" s="17">
        <f t="shared" si="0"/>
        <v>23</v>
      </c>
      <c r="AJ30" s="17">
        <f t="shared" si="0"/>
        <v>23</v>
      </c>
      <c r="AK30" s="17">
        <f t="shared" si="0"/>
        <v>23</v>
      </c>
    </row>
    <row r="31" spans="1:37" x14ac:dyDescent="0.25">
      <c r="A31" s="23" t="s">
        <v>230</v>
      </c>
      <c r="B31" s="39">
        <f t="shared" ref="B31:AK31" si="1">COUNTBLANK(B2:B26)</f>
        <v>1</v>
      </c>
      <c r="C31" s="39">
        <f t="shared" si="1"/>
        <v>2</v>
      </c>
      <c r="D31" s="39">
        <f t="shared" si="1"/>
        <v>1</v>
      </c>
      <c r="E31" s="39">
        <f t="shared" si="1"/>
        <v>1</v>
      </c>
      <c r="F31" s="39">
        <f t="shared" si="1"/>
        <v>1</v>
      </c>
      <c r="G31" s="39">
        <f t="shared" si="1"/>
        <v>2</v>
      </c>
      <c r="H31" s="39">
        <f t="shared" si="1"/>
        <v>3</v>
      </c>
      <c r="I31" s="17">
        <f t="shared" si="1"/>
        <v>3</v>
      </c>
      <c r="J31" s="17">
        <f t="shared" si="1"/>
        <v>1</v>
      </c>
      <c r="K31" s="17">
        <f t="shared" si="1"/>
        <v>2</v>
      </c>
      <c r="L31" s="17">
        <f t="shared" si="1"/>
        <v>2</v>
      </c>
      <c r="M31" s="17">
        <f t="shared" si="1"/>
        <v>2</v>
      </c>
      <c r="N31" s="17">
        <f t="shared" si="1"/>
        <v>1</v>
      </c>
      <c r="O31" s="17">
        <f t="shared" si="1"/>
        <v>1</v>
      </c>
      <c r="P31" s="17">
        <f t="shared" si="1"/>
        <v>2</v>
      </c>
      <c r="Q31" s="17">
        <f t="shared" si="1"/>
        <v>1</v>
      </c>
      <c r="R31" s="17">
        <f t="shared" si="1"/>
        <v>1</v>
      </c>
      <c r="S31" s="17">
        <f t="shared" si="1"/>
        <v>1</v>
      </c>
      <c r="T31" s="17">
        <f t="shared" si="1"/>
        <v>1</v>
      </c>
      <c r="U31" s="17">
        <f t="shared" si="1"/>
        <v>2</v>
      </c>
      <c r="V31" s="17">
        <f t="shared" si="1"/>
        <v>2</v>
      </c>
      <c r="W31" s="17">
        <f t="shared" si="1"/>
        <v>2</v>
      </c>
      <c r="X31" s="17">
        <f t="shared" si="1"/>
        <v>2</v>
      </c>
      <c r="Y31" s="17">
        <f t="shared" si="1"/>
        <v>1</v>
      </c>
      <c r="Z31" s="17">
        <f t="shared" si="1"/>
        <v>2</v>
      </c>
      <c r="AA31" s="17">
        <f t="shared" si="1"/>
        <v>2</v>
      </c>
      <c r="AB31" s="17">
        <f t="shared" si="1"/>
        <v>2</v>
      </c>
      <c r="AC31" s="17">
        <f t="shared" si="1"/>
        <v>2</v>
      </c>
      <c r="AD31" s="17">
        <f t="shared" si="1"/>
        <v>2</v>
      </c>
      <c r="AE31" s="17">
        <f t="shared" si="1"/>
        <v>2</v>
      </c>
      <c r="AF31" s="17">
        <f t="shared" si="1"/>
        <v>2</v>
      </c>
      <c r="AG31" s="17">
        <f t="shared" si="1"/>
        <v>12</v>
      </c>
      <c r="AH31" s="17">
        <f t="shared" si="1"/>
        <v>2</v>
      </c>
      <c r="AI31" s="17">
        <f t="shared" si="1"/>
        <v>2</v>
      </c>
      <c r="AJ31" s="17">
        <f t="shared" si="1"/>
        <v>2</v>
      </c>
      <c r="AK31" s="17">
        <f t="shared" si="1"/>
        <v>2</v>
      </c>
    </row>
    <row r="32" spans="1:37" x14ac:dyDescent="0.25">
      <c r="A32" s="23" t="s">
        <v>231</v>
      </c>
      <c r="B32" s="39">
        <f t="shared" ref="B32:I32" si="2">SUM(B30:B31)</f>
        <v>25</v>
      </c>
      <c r="C32" s="39">
        <f t="shared" si="2"/>
        <v>25</v>
      </c>
      <c r="D32" s="39">
        <f t="shared" si="2"/>
        <v>25</v>
      </c>
      <c r="E32" s="39">
        <f t="shared" si="2"/>
        <v>25</v>
      </c>
      <c r="F32" s="39">
        <f t="shared" si="2"/>
        <v>25</v>
      </c>
      <c r="G32" s="39">
        <f t="shared" si="2"/>
        <v>25</v>
      </c>
      <c r="H32" s="39">
        <f t="shared" si="2"/>
        <v>25</v>
      </c>
      <c r="I32" s="17">
        <f t="shared" si="2"/>
        <v>25</v>
      </c>
      <c r="J32" s="17">
        <f t="shared" ref="J32:AK32" si="3">SUM(J30:J31)</f>
        <v>25</v>
      </c>
      <c r="K32" s="17">
        <f t="shared" si="3"/>
        <v>25</v>
      </c>
      <c r="L32" s="17">
        <f t="shared" si="3"/>
        <v>25</v>
      </c>
      <c r="M32" s="17">
        <f t="shared" si="3"/>
        <v>25</v>
      </c>
      <c r="N32" s="17">
        <f t="shared" si="3"/>
        <v>25</v>
      </c>
      <c r="O32" s="17">
        <f t="shared" si="3"/>
        <v>25</v>
      </c>
      <c r="P32" s="17">
        <f t="shared" si="3"/>
        <v>25</v>
      </c>
      <c r="Q32" s="17">
        <f t="shared" si="3"/>
        <v>25</v>
      </c>
      <c r="R32" s="17">
        <f t="shared" si="3"/>
        <v>25</v>
      </c>
      <c r="S32" s="17">
        <f t="shared" si="3"/>
        <v>25</v>
      </c>
      <c r="T32" s="17">
        <f t="shared" si="3"/>
        <v>25</v>
      </c>
      <c r="U32" s="17">
        <f t="shared" si="3"/>
        <v>25</v>
      </c>
      <c r="V32" s="17">
        <f t="shared" si="3"/>
        <v>25</v>
      </c>
      <c r="W32" s="17">
        <f t="shared" si="3"/>
        <v>25</v>
      </c>
      <c r="X32" s="17">
        <f t="shared" si="3"/>
        <v>25</v>
      </c>
      <c r="Y32" s="17">
        <f t="shared" si="3"/>
        <v>25</v>
      </c>
      <c r="Z32" s="17">
        <f>SUM(Z30:Z31)</f>
        <v>25</v>
      </c>
      <c r="AA32" s="17">
        <f>SUM(AA30:AA31)</f>
        <v>25</v>
      </c>
      <c r="AB32" s="17">
        <f>SUM(AB30:AB31)</f>
        <v>25</v>
      </c>
      <c r="AC32" s="17">
        <f>SUM(AC30:AC31)</f>
        <v>25</v>
      </c>
      <c r="AD32" s="17">
        <f t="shared" si="3"/>
        <v>25</v>
      </c>
      <c r="AE32" s="17">
        <f t="shared" si="3"/>
        <v>25</v>
      </c>
      <c r="AF32" s="17">
        <f t="shared" si="3"/>
        <v>25</v>
      </c>
      <c r="AG32" s="17">
        <f t="shared" si="3"/>
        <v>25</v>
      </c>
      <c r="AH32" s="17">
        <f t="shared" si="3"/>
        <v>25</v>
      </c>
      <c r="AI32" s="17">
        <f t="shared" si="3"/>
        <v>25</v>
      </c>
      <c r="AJ32" s="17">
        <f t="shared" si="3"/>
        <v>25</v>
      </c>
      <c r="AK32" s="17">
        <f t="shared" si="3"/>
        <v>25</v>
      </c>
    </row>
    <row r="33" spans="1:37" x14ac:dyDescent="0.25">
      <c r="A33" s="23"/>
      <c r="B33" s="39"/>
      <c r="C33" s="39"/>
      <c r="D33" s="39"/>
      <c r="E33" s="39"/>
      <c r="F33" s="39"/>
      <c r="G33" s="39"/>
    </row>
    <row r="34" spans="1:37" x14ac:dyDescent="0.25">
      <c r="A34" s="23" t="s">
        <v>232</v>
      </c>
      <c r="B34" s="39"/>
      <c r="C34" s="39"/>
      <c r="D34" s="39"/>
      <c r="E34" s="39"/>
      <c r="F34" s="39"/>
      <c r="G34" s="39"/>
    </row>
    <row r="35" spans="1:37" x14ac:dyDescent="0.25">
      <c r="A35" s="23" t="s">
        <v>34</v>
      </c>
      <c r="B35" s="39">
        <f>COUNTIF(B2:B26,"")</f>
        <v>1</v>
      </c>
      <c r="C35" s="39">
        <f>COUNTIFS(C2:C26,A35)</f>
        <v>4</v>
      </c>
      <c r="D35" s="39">
        <f>COUNTIFS(D2:D26,A35)</f>
        <v>15</v>
      </c>
      <c r="E35" s="39">
        <f>COUNTIFS(E2:E26,A35)</f>
        <v>8</v>
      </c>
      <c r="F35" s="39">
        <f>COUNTIFS(F2:F26,A35)</f>
        <v>0</v>
      </c>
      <c r="G35" s="39">
        <f>COUNTIFS(G2:G26,A35)</f>
        <v>3</v>
      </c>
      <c r="H35" s="17">
        <f>COUNTIFS(H2:H26,A35)</f>
        <v>0</v>
      </c>
      <c r="I35" s="17">
        <f>COUNTIFS(I2:I26,A35)</f>
        <v>7</v>
      </c>
      <c r="J35" s="17">
        <f>COUNTIFS(J2:J26,A35)</f>
        <v>11</v>
      </c>
      <c r="K35" s="17">
        <f>COUNTIFS(K2:K26,A35)</f>
        <v>3</v>
      </c>
      <c r="L35" s="17">
        <f>COUNTIFS(L2:L26,A35)</f>
        <v>3</v>
      </c>
      <c r="M35" s="17">
        <f>COUNTIFS(M2:M26,A35)</f>
        <v>2</v>
      </c>
      <c r="N35" s="17">
        <f>COUNTIFS(N2:N26,A35)</f>
        <v>2</v>
      </c>
      <c r="O35" s="17">
        <f>COUNTIFS(O2:O26,A35)</f>
        <v>0</v>
      </c>
      <c r="P35" s="17">
        <f>COUNTIF(P2:P26,A35)</f>
        <v>0</v>
      </c>
      <c r="Q35" s="17">
        <f>COUNTIF(Q2:Q26,A35)</f>
        <v>1</v>
      </c>
      <c r="R35" s="17">
        <f>COUNTIF(R2:R26,A35)</f>
        <v>5</v>
      </c>
      <c r="S35" s="17">
        <f>COUNTIF(S2:S26,A35)</f>
        <v>3</v>
      </c>
      <c r="T35" s="17">
        <f>COUNTIF(T2:T26,A35)</f>
        <v>2</v>
      </c>
      <c r="U35" s="17">
        <f>COUNTIF(U2:U26,A35)</f>
        <v>1</v>
      </c>
      <c r="V35" s="17">
        <f>COUNTIF(V2:V26,A35)</f>
        <v>2</v>
      </c>
      <c r="W35" s="17">
        <f>COUNTIF(W2:W26,A35)</f>
        <v>0</v>
      </c>
      <c r="X35" s="17">
        <f>COUNTIF(X2:X26,A35)</f>
        <v>2</v>
      </c>
      <c r="Y35" s="17">
        <f>COUNTIF(Y2:Y26,A35)</f>
        <v>0</v>
      </c>
      <c r="Z35" s="17">
        <f>COUNTIF(Z2:Z26,A35)</f>
        <v>6</v>
      </c>
      <c r="AA35" s="17">
        <f>COUNTIF(AA2:AA26,A35)</f>
        <v>2</v>
      </c>
      <c r="AB35" s="17">
        <f>COUNTIF(AB2:AB26,A35)</f>
        <v>1</v>
      </c>
      <c r="AC35" s="17">
        <f>COUNTIF(AC2:AC26,A35)</f>
        <v>5</v>
      </c>
      <c r="AD35" s="17">
        <f>COUNTIF(AD2:AD26,A35)</f>
        <v>2</v>
      </c>
      <c r="AE35" s="17">
        <f>COUNTIF(AE2:AE26,A35)</f>
        <v>3</v>
      </c>
      <c r="AF35" s="17">
        <f>COUNTIF(AF2:AF26,A35)</f>
        <v>0</v>
      </c>
      <c r="AG35" s="17">
        <f>COUNTIF(AG2:AG26,A35)</f>
        <v>0</v>
      </c>
      <c r="AH35" s="17">
        <f>COUNTIF(AH2:AH26,A35)</f>
        <v>2</v>
      </c>
      <c r="AI35" s="17">
        <f>COUNTIF(AI2:AI26,A35)</f>
        <v>12</v>
      </c>
      <c r="AJ35" s="17">
        <f>COUNTIF(AJ2:AJ26,A35)</f>
        <v>0</v>
      </c>
      <c r="AK35" s="17">
        <f>COUNTIF(AK2:AK26,A35)</f>
        <v>1</v>
      </c>
    </row>
    <row r="36" spans="1:37" x14ac:dyDescent="0.25">
      <c r="A36" s="23" t="s">
        <v>36</v>
      </c>
      <c r="B36" s="39">
        <f>COUNTIFS(B2:B26,A36)</f>
        <v>4</v>
      </c>
      <c r="C36" s="39">
        <f>COUNTIFS(C2:C26,A36)</f>
        <v>9</v>
      </c>
      <c r="D36" s="39">
        <f>COUNTIFS(D2:D26,A36)</f>
        <v>1</v>
      </c>
      <c r="E36" s="39">
        <f>COUNTIFS(E2:E26,A36)</f>
        <v>13</v>
      </c>
      <c r="F36" s="39">
        <f>COUNTIF(F2:F26,A36)</f>
        <v>2</v>
      </c>
      <c r="G36" s="39">
        <f>COUNTIF(G2:G26,A36)</f>
        <v>11</v>
      </c>
      <c r="H36" s="17">
        <f>COUNTIFS(H2:H26,A36)</f>
        <v>10</v>
      </c>
      <c r="I36" s="17">
        <f>COUNTIFS(I2:I26,A36)</f>
        <v>10</v>
      </c>
      <c r="J36" s="17">
        <f>COUNTIFS(J2:J26,A36)</f>
        <v>2</v>
      </c>
      <c r="K36" s="17">
        <f>COUNTIFS(K2:K26,A36)</f>
        <v>1</v>
      </c>
      <c r="L36" s="17">
        <f>COUNTIFS(L2:L26,A36)</f>
        <v>8</v>
      </c>
      <c r="M36" s="17">
        <f>COUNTIFS(M2:M26,A36)</f>
        <v>0</v>
      </c>
      <c r="N36" s="17">
        <f>COUNTIFS(N2:N26,A36)</f>
        <v>0</v>
      </c>
      <c r="O36" s="17">
        <f>COUNTIFS(O2:O26,A36)</f>
        <v>0</v>
      </c>
      <c r="P36" s="17">
        <f>COUNTIFS(P2:P26,A36)</f>
        <v>2</v>
      </c>
      <c r="Q36" s="17">
        <f>COUNTIFS(Q2:Q26,A36)</f>
        <v>1</v>
      </c>
      <c r="R36" s="17">
        <f>COUNTIFS(R2:R26,A36)</f>
        <v>5</v>
      </c>
      <c r="S36" s="17">
        <f>COUNTIFS(S2:S26,A36)</f>
        <v>4</v>
      </c>
      <c r="T36" s="17">
        <f>COUNTIFS(T2:T26,A36)</f>
        <v>3</v>
      </c>
      <c r="U36" s="17">
        <f>COUNTIFS(U2:U26,A36)</f>
        <v>0</v>
      </c>
      <c r="V36" s="17">
        <f>COUNTIFS(V2:V26,A36)</f>
        <v>7</v>
      </c>
      <c r="W36" s="17">
        <f>COUNTIFS(W2:W26,A36)</f>
        <v>3</v>
      </c>
      <c r="X36" s="17">
        <f>COUNTIFS(X2:X26,A36)</f>
        <v>4</v>
      </c>
      <c r="Y36" s="17">
        <f>COUNTIFS(Y2:Y26,A36)</f>
        <v>4</v>
      </c>
      <c r="Z36" s="17">
        <f>COUNTIFS(Z2:Z26,A36)</f>
        <v>4</v>
      </c>
      <c r="AA36" s="17">
        <f>COUNTIFS(AA2:AA26,A36)</f>
        <v>6</v>
      </c>
      <c r="AB36" s="17">
        <f>COUNTIFS(AB2:AB26,A36)</f>
        <v>0</v>
      </c>
      <c r="AC36" s="17">
        <f>COUNTIFS(AC2:AC26,A36)</f>
        <v>1</v>
      </c>
      <c r="AD36" s="17">
        <f>COUNTIFS(AD2:AD26,A36)</f>
        <v>5</v>
      </c>
      <c r="AE36" s="17">
        <f>COUNTIFS(AE2:AE26,A36)</f>
        <v>2</v>
      </c>
      <c r="AF36" s="17">
        <f>COUNTIFS(AF2:AF26,A36)</f>
        <v>1</v>
      </c>
      <c r="AG36" s="17">
        <f>COUNTIFS(AG2:AG26,A36)</f>
        <v>1</v>
      </c>
      <c r="AH36" s="17">
        <f>COUNTIFS(AH2:AH26,A36)</f>
        <v>4</v>
      </c>
      <c r="AI36" s="17">
        <f>COUNTIFS(AI2:AI26,A36)</f>
        <v>3</v>
      </c>
      <c r="AJ36" s="17">
        <f>COUNTIFS(AJ2:AJ26,A36)</f>
        <v>6</v>
      </c>
      <c r="AK36" s="17">
        <f>COUNTIFS(AK2:AK26,A36)</f>
        <v>1</v>
      </c>
    </row>
    <row r="37" spans="1:37" x14ac:dyDescent="0.25">
      <c r="A37" s="23" t="s">
        <v>37</v>
      </c>
      <c r="B37" s="39">
        <f>COUNTIF(B2:B26,A37)</f>
        <v>7</v>
      </c>
      <c r="C37" s="39">
        <f>COUNTIFS(C2:C26,A37)</f>
        <v>9</v>
      </c>
      <c r="D37" s="39">
        <f>COUNTIFS(D2:D26,A37)</f>
        <v>3</v>
      </c>
      <c r="E37" s="39">
        <f>COUNTIF(E2:E26,A37)</f>
        <v>3</v>
      </c>
      <c r="F37" s="39">
        <f>COUNTIFS(F2:F26,A37)</f>
        <v>7</v>
      </c>
      <c r="G37" s="39">
        <f>COUNTIFS(G2:G26,A37)</f>
        <v>5</v>
      </c>
      <c r="H37" s="17">
        <f>COUNTIFS(H1:H26,A37)</f>
        <v>8</v>
      </c>
      <c r="I37" s="17">
        <f>COUNTIFS(I2:I26,A37)</f>
        <v>4</v>
      </c>
      <c r="J37" s="17">
        <f>COUNTIFS(J2:J26,A37)</f>
        <v>6</v>
      </c>
      <c r="K37" s="17">
        <f>COUNTIFS(K2:K26,A37)</f>
        <v>10</v>
      </c>
      <c r="L37" s="17">
        <f>COUNTIFS(L2:L26,A37)</f>
        <v>1</v>
      </c>
      <c r="M37" s="17">
        <f>COUNTIFS(M2:M26,A37)</f>
        <v>2</v>
      </c>
      <c r="N37" s="17">
        <f>COUNTIFS(N2:N26,A37)</f>
        <v>0</v>
      </c>
      <c r="O37" s="17">
        <f>COUNTIFS(O2:O26,A37)</f>
        <v>11</v>
      </c>
      <c r="P37" s="17">
        <f>COUNTIFS(P2:P26,A37)</f>
        <v>2</v>
      </c>
      <c r="Q37" s="17">
        <f>COUNTIFS(Q2:Q26,A37)</f>
        <v>3</v>
      </c>
      <c r="R37" s="17">
        <f>COUNTIFS(R2:R26,A37)</f>
        <v>2</v>
      </c>
      <c r="S37" s="17">
        <f>COUNTIFS(S2:S26,A37)</f>
        <v>11</v>
      </c>
      <c r="T37" s="17">
        <f>COUNTIFS(T2:T26,A37)</f>
        <v>3</v>
      </c>
      <c r="U37" s="17">
        <f>COUNTIFS(U2:U26,A37)</f>
        <v>9</v>
      </c>
      <c r="V37" s="17">
        <f>COUNTIFS(V2:V26,A37)</f>
        <v>10</v>
      </c>
      <c r="W37" s="17">
        <f>COUNTIFS(W2:W26,A37)</f>
        <v>11</v>
      </c>
      <c r="X37" s="17">
        <f>COUNTIFS(X2:X26,A37)</f>
        <v>8</v>
      </c>
      <c r="Y37" s="17">
        <f>COUNTIFS(Y2:Y26,A37)</f>
        <v>2</v>
      </c>
      <c r="Z37" s="17">
        <f>COUNTIFS(Z2:Z26,A37)</f>
        <v>10</v>
      </c>
      <c r="AA37" s="17">
        <f>COUNTIFS(AA2:AA26,A37)</f>
        <v>8</v>
      </c>
      <c r="AB37" s="17">
        <f>COUNTIFS(AB2:AB26,A37)</f>
        <v>5</v>
      </c>
      <c r="AC37" s="17">
        <f>COUNTIFS(AC2:AC26,A37)</f>
        <v>15</v>
      </c>
      <c r="AD37" s="17">
        <f>COUNTIFS(AD2:AD26,A37)</f>
        <v>9</v>
      </c>
      <c r="AE37" s="17">
        <f>COUNTIFS(AE2:AE26,A37)</f>
        <v>3</v>
      </c>
      <c r="AF37" s="17">
        <f>COUNTIFS(AF2:AF26,A37)</f>
        <v>2</v>
      </c>
      <c r="AG37" s="17">
        <f>COUNTIFS(AG2:AG26,A37)</f>
        <v>0</v>
      </c>
      <c r="AH37" s="17">
        <f>COUNTIFS(AH2:AH26,A37)</f>
        <v>15</v>
      </c>
      <c r="AI37" s="17">
        <f>COUNTIFS(AI2:AI26,A37)</f>
        <v>2</v>
      </c>
      <c r="AJ37" s="17">
        <f>COUNTIFS(AJ2:AJ26,A37)</f>
        <v>3</v>
      </c>
      <c r="AK37" s="17">
        <f>COUNTIFS(AK2:AK26,A37)</f>
        <v>8</v>
      </c>
    </row>
    <row r="38" spans="1:37" x14ac:dyDescent="0.25">
      <c r="A38" s="23" t="s">
        <v>38</v>
      </c>
      <c r="B38" s="39">
        <f>COUNTIF(B2:B26,A38)</f>
        <v>4</v>
      </c>
      <c r="C38" s="39">
        <f>COUNTIFS(C2:C26,A38)</f>
        <v>0</v>
      </c>
      <c r="D38" s="39">
        <f>COUNTIFS(D2:D26,A38)</f>
        <v>5</v>
      </c>
      <c r="E38" s="39">
        <f>COUNTIF(E2:E26,A38)</f>
        <v>0</v>
      </c>
      <c r="F38" s="39">
        <f>COUNTIF(F2:F26,A38)</f>
        <v>5</v>
      </c>
      <c r="G38" s="39">
        <f>COUNTIF(G2:G26,A38)</f>
        <v>4</v>
      </c>
      <c r="H38" s="17">
        <f>COUNTIFS(H2:H26,A38)</f>
        <v>3</v>
      </c>
      <c r="I38" s="17">
        <f>COUNTIFS(I2:I26,A38)</f>
        <v>0</v>
      </c>
      <c r="J38" s="17">
        <f>COUNTIFS(J2:J26,A38)</f>
        <v>2</v>
      </c>
      <c r="K38" s="17">
        <f>COUNTIFS(K2:K26,A38)</f>
        <v>8</v>
      </c>
      <c r="L38" s="17">
        <f>COUNTIFS(L2:L26,A38)</f>
        <v>6</v>
      </c>
      <c r="M38" s="17">
        <f>COUNTIFS(M3:M26,A38)</f>
        <v>12</v>
      </c>
      <c r="N38" s="17">
        <f>COUNTIFS(N2:N26,A38)</f>
        <v>3</v>
      </c>
      <c r="O38" s="17">
        <f>COUNTIFS(O2:O26,A38)</f>
        <v>8</v>
      </c>
      <c r="P38" s="17">
        <f>COUNTIFS(P2:P26,A38)</f>
        <v>11</v>
      </c>
      <c r="Q38" s="17">
        <f>COUNTIFS(Q2:Q26,A38)</f>
        <v>1</v>
      </c>
      <c r="R38" s="17">
        <f>COUNTIFS(R2:R26,A38)</f>
        <v>6</v>
      </c>
      <c r="S38" s="17">
        <f>COUNTIFS(S2:S26,A38)</f>
        <v>6</v>
      </c>
      <c r="T38" s="17">
        <f>COUNTIFS(T2:T26,A38)</f>
        <v>8</v>
      </c>
      <c r="U38" s="17">
        <f>COUNTIFS(U2:U26,A38)</f>
        <v>3</v>
      </c>
      <c r="V38" s="17">
        <f>COUNTIFS(V2:V26,A38)</f>
        <v>4</v>
      </c>
      <c r="W38" s="17">
        <f>COUNTIFS(W2:W26,A38)</f>
        <v>3</v>
      </c>
      <c r="X38" s="17">
        <f>COUNTIFS(X2:X26,A38)</f>
        <v>1</v>
      </c>
      <c r="Y38" s="17">
        <f>COUNTIFS(Y2:Y26,A38)</f>
        <v>8</v>
      </c>
      <c r="Z38" s="17">
        <f>COUNTIFS(Z2:Z26,A38)</f>
        <v>2</v>
      </c>
      <c r="AA38" s="17">
        <f>COUNTIFS(AA2:AA26,A38)</f>
        <v>3</v>
      </c>
      <c r="AB38" s="17">
        <f>COUNTIFS(AB2:AB26,A38)</f>
        <v>12</v>
      </c>
      <c r="AC38" s="17">
        <f>COUNTIFS(AC2:AC26,A38)</f>
        <v>1</v>
      </c>
      <c r="AD38" s="17">
        <f>COUNTIFS(AD2:AD26,A38)</f>
        <v>7</v>
      </c>
      <c r="AE38" s="17">
        <f>COUNTIFS(AE2:AE26,A38)</f>
        <v>11</v>
      </c>
      <c r="AF38" s="17">
        <f>COUNTIFS(AF2:AF26,A38)</f>
        <v>14</v>
      </c>
      <c r="AG38" s="17">
        <f>COUNTIFS(AG2:AG26,A38)</f>
        <v>1</v>
      </c>
      <c r="AH38" s="17">
        <f>COUNTIFS(AH2:AH26,A38)</f>
        <v>2</v>
      </c>
      <c r="AI38" s="17">
        <f>COUNTIFS(AI2:AI26,A38)</f>
        <v>6</v>
      </c>
      <c r="AJ38" s="17">
        <f>COUNTIFS(AJ2:AJ26,A38)</f>
        <v>11</v>
      </c>
      <c r="AK38" s="17">
        <f>COUNTIFS(AK2:AK26,A38)</f>
        <v>9</v>
      </c>
    </row>
    <row r="39" spans="1:37" x14ac:dyDescent="0.25">
      <c r="A39" s="23" t="s">
        <v>35</v>
      </c>
      <c r="B39" s="39">
        <f>COUNTIF(B2:B26,A39)</f>
        <v>6</v>
      </c>
      <c r="C39" s="39">
        <f>COUNTIFS(C2:C26,A39)</f>
        <v>1</v>
      </c>
      <c r="D39" s="39">
        <f>COUNTIFS(D2:D26,A39)</f>
        <v>0</v>
      </c>
      <c r="E39" s="39">
        <f>COUNTIFS(E2:E26,A39)</f>
        <v>0</v>
      </c>
      <c r="F39" s="39">
        <f>COUNTIFS(F2:F26,A39)</f>
        <v>10</v>
      </c>
      <c r="G39" s="39">
        <f>COUNTIFS(G2:G26,A39)</f>
        <v>0</v>
      </c>
      <c r="H39" s="17">
        <f>COUNTIFS(H2:H27,A39)</f>
        <v>1</v>
      </c>
      <c r="I39" s="17">
        <f>COUNTIFS(I2:I26,A39)</f>
        <v>1</v>
      </c>
      <c r="J39" s="17">
        <f>COUNTIFS(J2:J26,A39)</f>
        <v>3</v>
      </c>
      <c r="K39" s="17">
        <f>COUNTIFS(K2:K26,A39)</f>
        <v>1</v>
      </c>
      <c r="L39" s="17">
        <f>COUNTIFS(L2:L26,A39)</f>
        <v>5</v>
      </c>
      <c r="M39" s="17">
        <f>COUNTIFS(M2:M26,A39)</f>
        <v>7</v>
      </c>
      <c r="N39" s="17">
        <f>COUNTIFS(N3:N26,A39)</f>
        <v>18</v>
      </c>
      <c r="O39" s="17">
        <f>COUNTIFS(O3:O26,A39)</f>
        <v>5</v>
      </c>
      <c r="P39" s="17">
        <f>COUNTIFS(P2:P26,A39)</f>
        <v>8</v>
      </c>
      <c r="Q39" s="17">
        <f>COUNTIFS(Q2:Q26,A39)</f>
        <v>18</v>
      </c>
      <c r="R39" s="17">
        <f>COUNTIFS(R2:R26,A39)</f>
        <v>6</v>
      </c>
      <c r="S39" s="17">
        <f>COUNTIFS(S2:S26,A39)</f>
        <v>0</v>
      </c>
      <c r="T39" s="17">
        <f>COUNTIFS(T2:T26,A39)</f>
        <v>8</v>
      </c>
      <c r="U39" s="17">
        <f>COUNTIFS(U2:U26,A39)</f>
        <v>10</v>
      </c>
      <c r="V39" s="17">
        <f>COUNTIFS(V2:V26,A39)</f>
        <v>0</v>
      </c>
      <c r="W39" s="17">
        <f>COUNTIFS(W2:W26,A39)</f>
        <v>6</v>
      </c>
      <c r="X39" s="17">
        <f>COUNTIFS(X2:X26,A39)</f>
        <v>8</v>
      </c>
      <c r="Y39" s="17">
        <f>COUNTIFS(Y2:Y26,A39)</f>
        <v>10</v>
      </c>
      <c r="Z39" s="17">
        <f>COUNTIFS(Z2:Z26,A39)</f>
        <v>1</v>
      </c>
      <c r="AA39" s="17">
        <f>COUNTIFS(AA2:AA26,A39)</f>
        <v>4</v>
      </c>
      <c r="AB39" s="17">
        <f>COUNTIFS(AB2:AB26,A39)</f>
        <v>5</v>
      </c>
      <c r="AC39" s="17">
        <f>COUNTIFS(AC2:AC26,A39)</f>
        <v>1</v>
      </c>
      <c r="AD39" s="17">
        <f>COUNTIFS(AD2:AD26,A39)</f>
        <v>0</v>
      </c>
      <c r="AE39" s="17">
        <f>COUNTIFS(AE2:AE26,A39)</f>
        <v>4</v>
      </c>
      <c r="AF39" s="17">
        <f>COUNTIFS(AF2:AF26,A39)</f>
        <v>6</v>
      </c>
      <c r="AG39" s="17">
        <f>COUNTIFS(AG2:AG26,A39)</f>
        <v>11</v>
      </c>
      <c r="AH39" s="17">
        <f>COUNTIFS(AH2:AH26,A39)</f>
        <v>0</v>
      </c>
      <c r="AI39" s="17">
        <f>COUNTIFS(AI2:AI26,A39)</f>
        <v>0</v>
      </c>
      <c r="AJ39" s="17">
        <f>COUNTIFS(AJ2:AJ26,A39)</f>
        <v>3</v>
      </c>
      <c r="AK39" s="17">
        <f>COUNTIFS(AK2:AK26,A39)</f>
        <v>4</v>
      </c>
    </row>
    <row r="40" spans="1:37" x14ac:dyDescent="0.25">
      <c r="A40" s="23" t="s">
        <v>33</v>
      </c>
      <c r="B40" s="39">
        <f t="shared" ref="B40:AK40" si="4">SUM(B35:B39)</f>
        <v>22</v>
      </c>
      <c r="C40" s="39">
        <f t="shared" si="4"/>
        <v>23</v>
      </c>
      <c r="D40" s="39">
        <f t="shared" si="4"/>
        <v>24</v>
      </c>
      <c r="E40" s="39">
        <f t="shared" si="4"/>
        <v>24</v>
      </c>
      <c r="F40" s="39">
        <f t="shared" si="4"/>
        <v>24</v>
      </c>
      <c r="G40" s="39">
        <f t="shared" si="4"/>
        <v>23</v>
      </c>
      <c r="H40" s="39">
        <f t="shared" si="4"/>
        <v>22</v>
      </c>
      <c r="I40" s="17">
        <f t="shared" si="4"/>
        <v>22</v>
      </c>
      <c r="J40" s="17">
        <f t="shared" si="4"/>
        <v>24</v>
      </c>
      <c r="K40" s="17">
        <f t="shared" si="4"/>
        <v>23</v>
      </c>
      <c r="L40" s="17">
        <f t="shared" si="4"/>
        <v>23</v>
      </c>
      <c r="M40" s="17">
        <f t="shared" si="4"/>
        <v>23</v>
      </c>
      <c r="N40" s="17">
        <f t="shared" si="4"/>
        <v>23</v>
      </c>
      <c r="O40" s="17">
        <f t="shared" si="4"/>
        <v>24</v>
      </c>
      <c r="P40" s="17">
        <f t="shared" si="4"/>
        <v>23</v>
      </c>
      <c r="Q40" s="17">
        <f t="shared" si="4"/>
        <v>24</v>
      </c>
      <c r="R40" s="17">
        <f t="shared" si="4"/>
        <v>24</v>
      </c>
      <c r="S40" s="17">
        <f t="shared" si="4"/>
        <v>24</v>
      </c>
      <c r="T40" s="17">
        <f t="shared" si="4"/>
        <v>24</v>
      </c>
      <c r="U40" s="17">
        <f t="shared" si="4"/>
        <v>23</v>
      </c>
      <c r="V40" s="17">
        <f t="shared" si="4"/>
        <v>23</v>
      </c>
      <c r="W40" s="17">
        <f t="shared" si="4"/>
        <v>23</v>
      </c>
      <c r="X40" s="17">
        <f t="shared" si="4"/>
        <v>23</v>
      </c>
      <c r="Y40" s="17">
        <f t="shared" si="4"/>
        <v>24</v>
      </c>
      <c r="Z40" s="17">
        <f t="shared" si="4"/>
        <v>23</v>
      </c>
      <c r="AA40" s="17">
        <f t="shared" si="4"/>
        <v>23</v>
      </c>
      <c r="AB40" s="17">
        <f t="shared" si="4"/>
        <v>23</v>
      </c>
      <c r="AC40" s="17">
        <f t="shared" si="4"/>
        <v>23</v>
      </c>
      <c r="AD40" s="17">
        <f t="shared" si="4"/>
        <v>23</v>
      </c>
      <c r="AE40" s="17">
        <f t="shared" si="4"/>
        <v>23</v>
      </c>
      <c r="AF40" s="17">
        <f>SUM(AF35:AF39)</f>
        <v>23</v>
      </c>
      <c r="AG40" s="17">
        <f t="shared" si="4"/>
        <v>13</v>
      </c>
      <c r="AH40" s="17">
        <f t="shared" si="4"/>
        <v>23</v>
      </c>
      <c r="AI40" s="17">
        <f t="shared" si="4"/>
        <v>23</v>
      </c>
      <c r="AJ40" s="17">
        <f t="shared" si="4"/>
        <v>23</v>
      </c>
      <c r="AK40" s="17">
        <f t="shared" si="4"/>
        <v>23</v>
      </c>
    </row>
    <row r="41" spans="1:37" x14ac:dyDescent="0.25">
      <c r="B41" s="39"/>
      <c r="C41" s="39"/>
      <c r="D41" s="39"/>
      <c r="E41" s="39"/>
      <c r="F41" s="39"/>
      <c r="G41" s="39"/>
    </row>
    <row r="42" spans="1:37" x14ac:dyDescent="0.25">
      <c r="A42" s="23" t="s">
        <v>233</v>
      </c>
      <c r="B42" s="39"/>
      <c r="C42" s="39"/>
      <c r="D42" s="39"/>
      <c r="E42" s="39"/>
      <c r="F42" s="39"/>
      <c r="G42" s="39"/>
    </row>
    <row r="43" spans="1:37" x14ac:dyDescent="0.25">
      <c r="A43" s="23" t="s">
        <v>34</v>
      </c>
      <c r="B43" s="40">
        <f t="shared" ref="B43:AK43" si="5">B35/B40</f>
        <v>4.5454545454545456E-2</v>
      </c>
      <c r="C43" s="40">
        <f t="shared" si="5"/>
        <v>0.17391304347826086</v>
      </c>
      <c r="D43" s="40">
        <f t="shared" si="5"/>
        <v>0.625</v>
      </c>
      <c r="E43" s="40">
        <f t="shared" si="5"/>
        <v>0.33333333333333331</v>
      </c>
      <c r="F43" s="40">
        <f t="shared" si="5"/>
        <v>0</v>
      </c>
      <c r="G43" s="40">
        <f t="shared" si="5"/>
        <v>0.13043478260869565</v>
      </c>
      <c r="H43" s="40">
        <f t="shared" si="5"/>
        <v>0</v>
      </c>
      <c r="I43" s="21">
        <f t="shared" si="5"/>
        <v>0.31818181818181818</v>
      </c>
      <c r="J43" s="21">
        <f t="shared" si="5"/>
        <v>0.45833333333333331</v>
      </c>
      <c r="K43" s="21">
        <f t="shared" si="5"/>
        <v>0.13043478260869565</v>
      </c>
      <c r="L43" s="21">
        <f t="shared" si="5"/>
        <v>0.13043478260869565</v>
      </c>
      <c r="M43" s="21">
        <f t="shared" si="5"/>
        <v>8.6956521739130432E-2</v>
      </c>
      <c r="N43" s="21">
        <f t="shared" si="5"/>
        <v>8.6956521739130432E-2</v>
      </c>
      <c r="O43" s="21">
        <f t="shared" si="5"/>
        <v>0</v>
      </c>
      <c r="P43" s="21">
        <f t="shared" si="5"/>
        <v>0</v>
      </c>
      <c r="Q43" s="21">
        <f t="shared" si="5"/>
        <v>4.1666666666666664E-2</v>
      </c>
      <c r="R43" s="21">
        <f t="shared" si="5"/>
        <v>0.20833333333333334</v>
      </c>
      <c r="S43" s="21">
        <f t="shared" si="5"/>
        <v>0.125</v>
      </c>
      <c r="T43" s="21">
        <f t="shared" si="5"/>
        <v>8.3333333333333329E-2</v>
      </c>
      <c r="U43" s="21">
        <f t="shared" si="5"/>
        <v>4.3478260869565216E-2</v>
      </c>
      <c r="V43" s="21">
        <f t="shared" si="5"/>
        <v>8.6956521739130432E-2</v>
      </c>
      <c r="W43" s="21">
        <f t="shared" si="5"/>
        <v>0</v>
      </c>
      <c r="X43" s="21">
        <f t="shared" si="5"/>
        <v>8.6956521739130432E-2</v>
      </c>
      <c r="Y43" s="21">
        <f t="shared" si="5"/>
        <v>0</v>
      </c>
      <c r="Z43" s="21">
        <f t="shared" si="5"/>
        <v>0.2608695652173913</v>
      </c>
      <c r="AA43" s="21">
        <f t="shared" si="5"/>
        <v>8.6956521739130432E-2</v>
      </c>
      <c r="AB43" s="21">
        <f t="shared" si="5"/>
        <v>4.3478260869565216E-2</v>
      </c>
      <c r="AC43" s="21">
        <f t="shared" si="5"/>
        <v>0.21739130434782608</v>
      </c>
      <c r="AD43" s="21">
        <f t="shared" si="5"/>
        <v>8.6956521739130432E-2</v>
      </c>
      <c r="AE43" s="21">
        <f t="shared" si="5"/>
        <v>0.13043478260869565</v>
      </c>
      <c r="AF43" s="21">
        <f t="shared" si="5"/>
        <v>0</v>
      </c>
      <c r="AG43" s="21">
        <f t="shared" si="5"/>
        <v>0</v>
      </c>
      <c r="AH43" s="21">
        <f t="shared" si="5"/>
        <v>8.6956521739130432E-2</v>
      </c>
      <c r="AI43" s="21">
        <f t="shared" si="5"/>
        <v>0.52173913043478259</v>
      </c>
      <c r="AJ43" s="21">
        <f t="shared" si="5"/>
        <v>0</v>
      </c>
      <c r="AK43" s="21">
        <f t="shared" si="5"/>
        <v>4.3478260869565216E-2</v>
      </c>
    </row>
    <row r="44" spans="1:37" x14ac:dyDescent="0.25">
      <c r="A44" s="23" t="s">
        <v>36</v>
      </c>
      <c r="B44" s="40">
        <f t="shared" ref="B44:AK44" si="6">B36/B40</f>
        <v>0.18181818181818182</v>
      </c>
      <c r="C44" s="40">
        <f t="shared" si="6"/>
        <v>0.39130434782608697</v>
      </c>
      <c r="D44" s="40">
        <f t="shared" si="6"/>
        <v>4.1666666666666664E-2</v>
      </c>
      <c r="E44" s="40">
        <f t="shared" si="6"/>
        <v>0.54166666666666663</v>
      </c>
      <c r="F44" s="40">
        <f t="shared" si="6"/>
        <v>8.3333333333333329E-2</v>
      </c>
      <c r="G44" s="40">
        <f t="shared" si="6"/>
        <v>0.47826086956521741</v>
      </c>
      <c r="H44" s="40">
        <f t="shared" si="6"/>
        <v>0.45454545454545453</v>
      </c>
      <c r="I44" s="21">
        <f t="shared" si="6"/>
        <v>0.45454545454545453</v>
      </c>
      <c r="J44" s="21">
        <f t="shared" si="6"/>
        <v>8.3333333333333329E-2</v>
      </c>
      <c r="K44" s="21">
        <f t="shared" si="6"/>
        <v>4.3478260869565216E-2</v>
      </c>
      <c r="L44" s="21">
        <f t="shared" si="6"/>
        <v>0.34782608695652173</v>
      </c>
      <c r="M44" s="21">
        <f t="shared" si="6"/>
        <v>0</v>
      </c>
      <c r="N44" s="21">
        <f t="shared" si="6"/>
        <v>0</v>
      </c>
      <c r="O44" s="21">
        <f t="shared" si="6"/>
        <v>0</v>
      </c>
      <c r="P44" s="21">
        <f t="shared" si="6"/>
        <v>8.6956521739130432E-2</v>
      </c>
      <c r="Q44" s="21">
        <f t="shared" si="6"/>
        <v>4.1666666666666664E-2</v>
      </c>
      <c r="R44" s="21">
        <f t="shared" si="6"/>
        <v>0.20833333333333334</v>
      </c>
      <c r="S44" s="21">
        <f t="shared" si="6"/>
        <v>0.16666666666666666</v>
      </c>
      <c r="T44" s="21">
        <f t="shared" si="6"/>
        <v>0.125</v>
      </c>
      <c r="U44" s="21">
        <f t="shared" si="6"/>
        <v>0</v>
      </c>
      <c r="V44" s="21">
        <f t="shared" si="6"/>
        <v>0.30434782608695654</v>
      </c>
      <c r="W44" s="21">
        <f t="shared" si="6"/>
        <v>0.13043478260869565</v>
      </c>
      <c r="X44" s="21">
        <f t="shared" si="6"/>
        <v>0.17391304347826086</v>
      </c>
      <c r="Y44" s="21">
        <f t="shared" si="6"/>
        <v>0.16666666666666666</v>
      </c>
      <c r="Z44" s="21">
        <f t="shared" si="6"/>
        <v>0.17391304347826086</v>
      </c>
      <c r="AA44" s="21">
        <f t="shared" si="6"/>
        <v>0.2608695652173913</v>
      </c>
      <c r="AB44" s="21">
        <f t="shared" si="6"/>
        <v>0</v>
      </c>
      <c r="AC44" s="21">
        <f t="shared" si="6"/>
        <v>4.3478260869565216E-2</v>
      </c>
      <c r="AD44" s="21">
        <f t="shared" si="6"/>
        <v>0.21739130434782608</v>
      </c>
      <c r="AE44" s="21">
        <f t="shared" si="6"/>
        <v>8.6956521739130432E-2</v>
      </c>
      <c r="AF44" s="21">
        <f t="shared" si="6"/>
        <v>4.3478260869565216E-2</v>
      </c>
      <c r="AG44" s="21">
        <f t="shared" si="6"/>
        <v>7.6923076923076927E-2</v>
      </c>
      <c r="AH44" s="21">
        <f t="shared" si="6"/>
        <v>0.17391304347826086</v>
      </c>
      <c r="AI44" s="21">
        <f t="shared" si="6"/>
        <v>0.13043478260869565</v>
      </c>
      <c r="AJ44" s="21">
        <f t="shared" si="6"/>
        <v>0.2608695652173913</v>
      </c>
      <c r="AK44" s="21">
        <f t="shared" si="6"/>
        <v>4.3478260869565216E-2</v>
      </c>
    </row>
    <row r="45" spans="1:37" x14ac:dyDescent="0.25">
      <c r="A45" s="23" t="s">
        <v>37</v>
      </c>
      <c r="B45" s="40">
        <f t="shared" ref="B45:AK45" si="7">B37/B40</f>
        <v>0.31818181818181818</v>
      </c>
      <c r="C45" s="40">
        <f t="shared" si="7"/>
        <v>0.39130434782608697</v>
      </c>
      <c r="D45" s="40">
        <f t="shared" si="7"/>
        <v>0.125</v>
      </c>
      <c r="E45" s="40">
        <f t="shared" si="7"/>
        <v>0.125</v>
      </c>
      <c r="F45" s="40">
        <f t="shared" si="7"/>
        <v>0.29166666666666669</v>
      </c>
      <c r="G45" s="40">
        <f t="shared" si="7"/>
        <v>0.21739130434782608</v>
      </c>
      <c r="H45" s="40">
        <f t="shared" si="7"/>
        <v>0.36363636363636365</v>
      </c>
      <c r="I45" s="21">
        <f t="shared" si="7"/>
        <v>0.18181818181818182</v>
      </c>
      <c r="J45" s="21">
        <f t="shared" si="7"/>
        <v>0.25</v>
      </c>
      <c r="K45" s="21">
        <f t="shared" si="7"/>
        <v>0.43478260869565216</v>
      </c>
      <c r="L45" s="21">
        <f t="shared" si="7"/>
        <v>4.3478260869565216E-2</v>
      </c>
      <c r="M45" s="21">
        <f t="shared" si="7"/>
        <v>8.6956521739130432E-2</v>
      </c>
      <c r="N45" s="21">
        <f t="shared" si="7"/>
        <v>0</v>
      </c>
      <c r="O45" s="21">
        <f t="shared" si="7"/>
        <v>0.45833333333333331</v>
      </c>
      <c r="P45" s="21">
        <f t="shared" si="7"/>
        <v>8.6956521739130432E-2</v>
      </c>
      <c r="Q45" s="21">
        <f t="shared" si="7"/>
        <v>0.125</v>
      </c>
      <c r="R45" s="21">
        <f t="shared" si="7"/>
        <v>8.3333333333333329E-2</v>
      </c>
      <c r="S45" s="21">
        <f t="shared" si="7"/>
        <v>0.45833333333333331</v>
      </c>
      <c r="T45" s="21">
        <f t="shared" si="7"/>
        <v>0.125</v>
      </c>
      <c r="U45" s="21">
        <f t="shared" si="7"/>
        <v>0.39130434782608697</v>
      </c>
      <c r="V45" s="21">
        <f t="shared" si="7"/>
        <v>0.43478260869565216</v>
      </c>
      <c r="W45" s="21">
        <f t="shared" si="7"/>
        <v>0.47826086956521741</v>
      </c>
      <c r="X45" s="21">
        <f t="shared" si="7"/>
        <v>0.34782608695652173</v>
      </c>
      <c r="Y45" s="21">
        <f t="shared" si="7"/>
        <v>8.3333333333333329E-2</v>
      </c>
      <c r="Z45" s="21">
        <f t="shared" si="7"/>
        <v>0.43478260869565216</v>
      </c>
      <c r="AA45" s="21">
        <f t="shared" si="7"/>
        <v>0.34782608695652173</v>
      </c>
      <c r="AB45" s="21">
        <f t="shared" si="7"/>
        <v>0.21739130434782608</v>
      </c>
      <c r="AC45" s="21">
        <f t="shared" si="7"/>
        <v>0.65217391304347827</v>
      </c>
      <c r="AD45" s="21">
        <f t="shared" si="7"/>
        <v>0.39130434782608697</v>
      </c>
      <c r="AE45" s="21">
        <f t="shared" si="7"/>
        <v>0.13043478260869565</v>
      </c>
      <c r="AF45" s="21">
        <f t="shared" si="7"/>
        <v>8.6956521739130432E-2</v>
      </c>
      <c r="AG45" s="21">
        <f t="shared" si="7"/>
        <v>0</v>
      </c>
      <c r="AH45" s="21">
        <f t="shared" si="7"/>
        <v>0.65217391304347827</v>
      </c>
      <c r="AI45" s="21">
        <f t="shared" si="7"/>
        <v>8.6956521739130432E-2</v>
      </c>
      <c r="AJ45" s="21">
        <f t="shared" si="7"/>
        <v>0.13043478260869565</v>
      </c>
      <c r="AK45" s="21">
        <f t="shared" si="7"/>
        <v>0.34782608695652173</v>
      </c>
    </row>
    <row r="46" spans="1:37" x14ac:dyDescent="0.25">
      <c r="A46" s="23" t="s">
        <v>38</v>
      </c>
      <c r="B46" s="40">
        <f t="shared" ref="B46:AK46" si="8">B38/B40</f>
        <v>0.18181818181818182</v>
      </c>
      <c r="C46" s="40">
        <f t="shared" si="8"/>
        <v>0</v>
      </c>
      <c r="D46" s="40">
        <f t="shared" si="8"/>
        <v>0.20833333333333334</v>
      </c>
      <c r="E46" s="40">
        <f t="shared" si="8"/>
        <v>0</v>
      </c>
      <c r="F46" s="40">
        <f t="shared" si="8"/>
        <v>0.20833333333333334</v>
      </c>
      <c r="G46" s="40">
        <f t="shared" si="8"/>
        <v>0.17391304347826086</v>
      </c>
      <c r="H46" s="40">
        <f t="shared" si="8"/>
        <v>0.13636363636363635</v>
      </c>
      <c r="I46" s="21">
        <f t="shared" si="8"/>
        <v>0</v>
      </c>
      <c r="J46" s="21">
        <f t="shared" si="8"/>
        <v>8.3333333333333329E-2</v>
      </c>
      <c r="K46" s="21">
        <f t="shared" si="8"/>
        <v>0.34782608695652173</v>
      </c>
      <c r="L46" s="21">
        <f t="shared" si="8"/>
        <v>0.2608695652173913</v>
      </c>
      <c r="M46" s="21">
        <f t="shared" si="8"/>
        <v>0.52173913043478259</v>
      </c>
      <c r="N46" s="21">
        <f t="shared" si="8"/>
        <v>0.13043478260869565</v>
      </c>
      <c r="O46" s="21">
        <f t="shared" si="8"/>
        <v>0.33333333333333331</v>
      </c>
      <c r="P46" s="21">
        <f t="shared" si="8"/>
        <v>0.47826086956521741</v>
      </c>
      <c r="Q46" s="21">
        <f t="shared" si="8"/>
        <v>4.1666666666666664E-2</v>
      </c>
      <c r="R46" s="21">
        <f t="shared" si="8"/>
        <v>0.25</v>
      </c>
      <c r="S46" s="21">
        <f t="shared" si="8"/>
        <v>0.25</v>
      </c>
      <c r="T46" s="21">
        <f t="shared" si="8"/>
        <v>0.33333333333333331</v>
      </c>
      <c r="U46" s="21">
        <f t="shared" si="8"/>
        <v>0.13043478260869565</v>
      </c>
      <c r="V46" s="21">
        <f t="shared" si="8"/>
        <v>0.17391304347826086</v>
      </c>
      <c r="W46" s="21">
        <f t="shared" si="8"/>
        <v>0.13043478260869565</v>
      </c>
      <c r="X46" s="21">
        <f t="shared" si="8"/>
        <v>4.3478260869565216E-2</v>
      </c>
      <c r="Y46" s="21">
        <f t="shared" si="8"/>
        <v>0.33333333333333331</v>
      </c>
      <c r="Z46" s="21">
        <f t="shared" si="8"/>
        <v>8.6956521739130432E-2</v>
      </c>
      <c r="AA46" s="21">
        <f t="shared" si="8"/>
        <v>0.13043478260869565</v>
      </c>
      <c r="AB46" s="21">
        <f t="shared" si="8"/>
        <v>0.52173913043478259</v>
      </c>
      <c r="AC46" s="21">
        <f t="shared" si="8"/>
        <v>4.3478260869565216E-2</v>
      </c>
      <c r="AD46" s="21">
        <f t="shared" si="8"/>
        <v>0.30434782608695654</v>
      </c>
      <c r="AE46" s="21">
        <f t="shared" si="8"/>
        <v>0.47826086956521741</v>
      </c>
      <c r="AF46" s="21">
        <f t="shared" si="8"/>
        <v>0.60869565217391308</v>
      </c>
      <c r="AG46" s="21">
        <f t="shared" si="8"/>
        <v>7.6923076923076927E-2</v>
      </c>
      <c r="AH46" s="21">
        <f t="shared" si="8"/>
        <v>8.6956521739130432E-2</v>
      </c>
      <c r="AI46" s="21">
        <f t="shared" si="8"/>
        <v>0.2608695652173913</v>
      </c>
      <c r="AJ46" s="21">
        <f t="shared" si="8"/>
        <v>0.47826086956521741</v>
      </c>
      <c r="AK46" s="21">
        <f t="shared" si="8"/>
        <v>0.39130434782608697</v>
      </c>
    </row>
    <row r="47" spans="1:37" x14ac:dyDescent="0.25">
      <c r="A47" s="23" t="s">
        <v>35</v>
      </c>
      <c r="B47" s="40">
        <f t="shared" ref="B47:AK47" si="9">B39/B40</f>
        <v>0.27272727272727271</v>
      </c>
      <c r="C47" s="40">
        <f t="shared" si="9"/>
        <v>4.3478260869565216E-2</v>
      </c>
      <c r="D47" s="40">
        <f t="shared" si="9"/>
        <v>0</v>
      </c>
      <c r="E47" s="40">
        <f t="shared" si="9"/>
        <v>0</v>
      </c>
      <c r="F47" s="40">
        <f t="shared" si="9"/>
        <v>0.41666666666666669</v>
      </c>
      <c r="G47" s="40">
        <f t="shared" si="9"/>
        <v>0</v>
      </c>
      <c r="H47" s="40">
        <f t="shared" si="9"/>
        <v>4.5454545454545456E-2</v>
      </c>
      <c r="I47" s="21">
        <f t="shared" si="9"/>
        <v>4.5454545454545456E-2</v>
      </c>
      <c r="J47" s="21">
        <f t="shared" si="9"/>
        <v>0.125</v>
      </c>
      <c r="K47" s="21">
        <f t="shared" si="9"/>
        <v>4.3478260869565216E-2</v>
      </c>
      <c r="L47" s="21">
        <f t="shared" si="9"/>
        <v>0.21739130434782608</v>
      </c>
      <c r="M47" s="21">
        <f t="shared" si="9"/>
        <v>0.30434782608695654</v>
      </c>
      <c r="N47" s="21">
        <f t="shared" si="9"/>
        <v>0.78260869565217395</v>
      </c>
      <c r="O47" s="21">
        <f t="shared" si="9"/>
        <v>0.20833333333333334</v>
      </c>
      <c r="P47" s="21">
        <f t="shared" si="9"/>
        <v>0.34782608695652173</v>
      </c>
      <c r="Q47" s="21">
        <f t="shared" si="9"/>
        <v>0.75</v>
      </c>
      <c r="R47" s="21">
        <f t="shared" si="9"/>
        <v>0.25</v>
      </c>
      <c r="S47" s="21">
        <f t="shared" si="9"/>
        <v>0</v>
      </c>
      <c r="T47" s="21">
        <f t="shared" si="9"/>
        <v>0.33333333333333331</v>
      </c>
      <c r="U47" s="21">
        <f t="shared" si="9"/>
        <v>0.43478260869565216</v>
      </c>
      <c r="V47" s="21">
        <f t="shared" si="9"/>
        <v>0</v>
      </c>
      <c r="W47" s="21">
        <f t="shared" si="9"/>
        <v>0.2608695652173913</v>
      </c>
      <c r="X47" s="21">
        <f t="shared" si="9"/>
        <v>0.34782608695652173</v>
      </c>
      <c r="Y47" s="21">
        <f t="shared" si="9"/>
        <v>0.41666666666666669</v>
      </c>
      <c r="Z47" s="21">
        <f t="shared" si="9"/>
        <v>4.3478260869565216E-2</v>
      </c>
      <c r="AA47" s="21">
        <f t="shared" si="9"/>
        <v>0.17391304347826086</v>
      </c>
      <c r="AB47" s="21">
        <f t="shared" si="9"/>
        <v>0.21739130434782608</v>
      </c>
      <c r="AC47" s="21">
        <f t="shared" si="9"/>
        <v>4.3478260869565216E-2</v>
      </c>
      <c r="AD47" s="21">
        <f t="shared" si="9"/>
        <v>0</v>
      </c>
      <c r="AE47" s="21">
        <f t="shared" si="9"/>
        <v>0.17391304347826086</v>
      </c>
      <c r="AF47" s="21">
        <f t="shared" si="9"/>
        <v>0.2608695652173913</v>
      </c>
      <c r="AG47" s="21">
        <f t="shared" si="9"/>
        <v>0.84615384615384615</v>
      </c>
      <c r="AH47" s="21">
        <f t="shared" si="9"/>
        <v>0</v>
      </c>
      <c r="AI47" s="21">
        <f t="shared" si="9"/>
        <v>0</v>
      </c>
      <c r="AJ47" s="21">
        <f t="shared" si="9"/>
        <v>0.13043478260869565</v>
      </c>
      <c r="AK47" s="21">
        <f t="shared" si="9"/>
        <v>0.17391304347826086</v>
      </c>
    </row>
    <row r="48" spans="1:37" x14ac:dyDescent="0.25">
      <c r="A48" s="23" t="s">
        <v>33</v>
      </c>
      <c r="B48" s="41">
        <f t="shared" ref="B48:AK48" si="10">SUM(B43:B47)</f>
        <v>1</v>
      </c>
      <c r="C48" s="41">
        <f t="shared" si="10"/>
        <v>1</v>
      </c>
      <c r="D48" s="41">
        <f t="shared" si="10"/>
        <v>1</v>
      </c>
      <c r="E48" s="41">
        <f t="shared" si="10"/>
        <v>1</v>
      </c>
      <c r="F48" s="41">
        <f t="shared" si="10"/>
        <v>1</v>
      </c>
      <c r="G48" s="41">
        <f t="shared" si="10"/>
        <v>1</v>
      </c>
      <c r="H48" s="37">
        <f t="shared" si="10"/>
        <v>0.99999999999999989</v>
      </c>
      <c r="I48" s="21">
        <f t="shared" si="10"/>
        <v>1</v>
      </c>
      <c r="J48" s="21">
        <f t="shared" si="10"/>
        <v>1</v>
      </c>
      <c r="K48" s="21">
        <f t="shared" si="10"/>
        <v>1</v>
      </c>
      <c r="L48" s="21">
        <f t="shared" si="10"/>
        <v>0.99999999999999989</v>
      </c>
      <c r="M48" s="21">
        <f t="shared" si="10"/>
        <v>1</v>
      </c>
      <c r="N48" s="21">
        <f t="shared" si="10"/>
        <v>1</v>
      </c>
      <c r="O48" s="21">
        <f t="shared" si="10"/>
        <v>1</v>
      </c>
      <c r="P48" s="21">
        <f t="shared" si="10"/>
        <v>1</v>
      </c>
      <c r="Q48" s="21">
        <f t="shared" si="10"/>
        <v>1</v>
      </c>
      <c r="R48" s="21">
        <f t="shared" si="10"/>
        <v>1</v>
      </c>
      <c r="S48" s="21">
        <f t="shared" si="10"/>
        <v>1</v>
      </c>
      <c r="T48" s="21">
        <f t="shared" si="10"/>
        <v>1</v>
      </c>
      <c r="U48" s="21">
        <f t="shared" si="10"/>
        <v>1</v>
      </c>
      <c r="V48" s="21">
        <f t="shared" si="10"/>
        <v>1</v>
      </c>
      <c r="W48" s="21">
        <f t="shared" si="10"/>
        <v>1</v>
      </c>
      <c r="X48" s="21">
        <f t="shared" si="10"/>
        <v>1</v>
      </c>
      <c r="Y48" s="21">
        <f t="shared" si="10"/>
        <v>1</v>
      </c>
      <c r="Z48" s="21">
        <f t="shared" si="10"/>
        <v>1</v>
      </c>
      <c r="AA48" s="21">
        <f t="shared" si="10"/>
        <v>1</v>
      </c>
      <c r="AB48" s="21">
        <f t="shared" si="10"/>
        <v>0.99999999999999989</v>
      </c>
      <c r="AC48" s="21">
        <f t="shared" si="10"/>
        <v>1</v>
      </c>
      <c r="AD48" s="21">
        <f t="shared" si="10"/>
        <v>1</v>
      </c>
      <c r="AE48" s="21">
        <f t="shared" si="10"/>
        <v>1</v>
      </c>
      <c r="AF48" s="21">
        <f t="shared" si="10"/>
        <v>1</v>
      </c>
      <c r="AG48" s="21">
        <f t="shared" si="10"/>
        <v>1</v>
      </c>
      <c r="AH48" s="21">
        <f t="shared" si="10"/>
        <v>1</v>
      </c>
      <c r="AI48" s="21">
        <f t="shared" si="10"/>
        <v>1</v>
      </c>
      <c r="AJ48" s="21">
        <f t="shared" si="10"/>
        <v>1</v>
      </c>
      <c r="AK48" s="21">
        <f t="shared" si="10"/>
        <v>1</v>
      </c>
    </row>
    <row r="49" spans="1:7" x14ac:dyDescent="0.25">
      <c r="A49" s="23"/>
    </row>
    <row r="50" spans="1:7" x14ac:dyDescent="0.25">
      <c r="A50" s="23"/>
    </row>
    <row r="51" spans="1:7" x14ac:dyDescent="0.25">
      <c r="A51" s="23"/>
    </row>
    <row r="52" spans="1:7" x14ac:dyDescent="0.25">
      <c r="A52" s="23"/>
    </row>
    <row r="53" spans="1:7" x14ac:dyDescent="0.25">
      <c r="A53" s="23"/>
    </row>
    <row r="54" spans="1:7" x14ac:dyDescent="0.25">
      <c r="A54" s="42" t="s">
        <v>39</v>
      </c>
      <c r="B54" s="42" t="s">
        <v>0</v>
      </c>
      <c r="C54" s="42" t="s">
        <v>1</v>
      </c>
      <c r="D54" s="42" t="s">
        <v>2</v>
      </c>
      <c r="E54" s="42" t="s">
        <v>3</v>
      </c>
      <c r="F54" s="42" t="s">
        <v>4</v>
      </c>
      <c r="G54" s="42" t="s">
        <v>20</v>
      </c>
    </row>
    <row r="55" spans="1:7" x14ac:dyDescent="0.25">
      <c r="A55" s="42"/>
      <c r="B55" s="42" t="s">
        <v>35</v>
      </c>
      <c r="C55" s="42" t="s">
        <v>37</v>
      </c>
      <c r="D55" s="42" t="s">
        <v>38</v>
      </c>
      <c r="E55" s="42" t="s">
        <v>36</v>
      </c>
      <c r="F55" s="42" t="s">
        <v>35</v>
      </c>
      <c r="G55" s="42" t="s">
        <v>35</v>
      </c>
    </row>
    <row r="56" spans="1:7" x14ac:dyDescent="0.25">
      <c r="A56" s="42"/>
      <c r="B56" s="42" t="s">
        <v>37</v>
      </c>
      <c r="C56" s="42" t="s">
        <v>36</v>
      </c>
      <c r="D56" s="42" t="s">
        <v>34</v>
      </c>
      <c r="E56" s="42" t="s">
        <v>34</v>
      </c>
      <c r="F56" s="42" t="s">
        <v>36</v>
      </c>
      <c r="G56" s="42" t="s">
        <v>34</v>
      </c>
    </row>
    <row r="57" spans="1:7" x14ac:dyDescent="0.25">
      <c r="A57" s="42"/>
      <c r="B57" s="42" t="s">
        <v>35</v>
      </c>
      <c r="C57" s="42" t="s">
        <v>37</v>
      </c>
      <c r="D57" s="42" t="s">
        <v>34</v>
      </c>
      <c r="E57" s="42" t="s">
        <v>37</v>
      </c>
      <c r="F57" s="42" t="s">
        <v>35</v>
      </c>
      <c r="G57" s="42" t="s">
        <v>34</v>
      </c>
    </row>
    <row r="58" spans="1:7" x14ac:dyDescent="0.25">
      <c r="A58" s="42"/>
      <c r="B58" s="42" t="s">
        <v>36</v>
      </c>
      <c r="C58" s="42" t="s">
        <v>35</v>
      </c>
      <c r="D58" s="42" t="s">
        <v>37</v>
      </c>
      <c r="E58" s="42" t="s">
        <v>34</v>
      </c>
      <c r="F58" s="42" t="s">
        <v>35</v>
      </c>
      <c r="G58" s="42" t="s">
        <v>35</v>
      </c>
    </row>
    <row r="59" spans="1:7" x14ac:dyDescent="0.25">
      <c r="A59" s="42"/>
      <c r="B59" s="42" t="s">
        <v>35</v>
      </c>
      <c r="C59" s="42" t="s">
        <v>36</v>
      </c>
      <c r="D59" s="42" t="s">
        <v>34</v>
      </c>
      <c r="E59" s="42" t="s">
        <v>34</v>
      </c>
      <c r="F59" s="42" t="s">
        <v>38</v>
      </c>
      <c r="G59" s="42" t="s">
        <v>35</v>
      </c>
    </row>
    <row r="60" spans="1:7" x14ac:dyDescent="0.25">
      <c r="A60" s="42"/>
      <c r="B60" s="42" t="s">
        <v>36</v>
      </c>
      <c r="C60" s="42" t="s">
        <v>37</v>
      </c>
      <c r="D60" s="42" t="s">
        <v>38</v>
      </c>
      <c r="E60" s="42" t="s">
        <v>36</v>
      </c>
      <c r="F60" s="42" t="s">
        <v>35</v>
      </c>
      <c r="G60" s="42" t="s">
        <v>35</v>
      </c>
    </row>
    <row r="61" spans="1:7" x14ac:dyDescent="0.25">
      <c r="A61" s="42"/>
      <c r="B61" s="42" t="s">
        <v>37</v>
      </c>
      <c r="C61" s="42"/>
      <c r="D61" s="42" t="s">
        <v>34</v>
      </c>
      <c r="E61" s="42" t="s">
        <v>34</v>
      </c>
      <c r="F61" s="42" t="s">
        <v>35</v>
      </c>
      <c r="G61" s="42"/>
    </row>
    <row r="62" spans="1:7" x14ac:dyDescent="0.25">
      <c r="A62" s="42"/>
      <c r="B62" s="42" t="s">
        <v>38</v>
      </c>
      <c r="C62" s="42" t="s">
        <v>36</v>
      </c>
      <c r="D62" s="42" t="s">
        <v>34</v>
      </c>
      <c r="E62" s="42" t="s">
        <v>34</v>
      </c>
      <c r="F62" s="42" t="s">
        <v>35</v>
      </c>
      <c r="G62" s="42" t="s">
        <v>38</v>
      </c>
    </row>
    <row r="63" spans="1:7" x14ac:dyDescent="0.25">
      <c r="A63" s="42"/>
      <c r="B63" s="42" t="s">
        <v>34</v>
      </c>
      <c r="C63" s="42" t="s">
        <v>34</v>
      </c>
      <c r="D63" s="42" t="s">
        <v>34</v>
      </c>
      <c r="E63" s="42" t="s">
        <v>34</v>
      </c>
      <c r="F63" s="42" t="s">
        <v>38</v>
      </c>
      <c r="G63" s="42" t="s">
        <v>36</v>
      </c>
    </row>
    <row r="64" spans="1:7" x14ac:dyDescent="0.25">
      <c r="A64" s="42"/>
      <c r="B64" s="42" t="s">
        <v>38</v>
      </c>
      <c r="C64" s="42" t="s">
        <v>34</v>
      </c>
      <c r="D64" s="42" t="s">
        <v>34</v>
      </c>
      <c r="E64" s="42" t="s">
        <v>36</v>
      </c>
      <c r="F64" s="42" t="s">
        <v>37</v>
      </c>
      <c r="G64" s="42" t="s">
        <v>36</v>
      </c>
    </row>
    <row r="65" spans="1:14" x14ac:dyDescent="0.25">
      <c r="A65" s="42"/>
      <c r="B65" s="42" t="s">
        <v>36</v>
      </c>
      <c r="C65" s="42" t="s">
        <v>34</v>
      </c>
      <c r="D65" s="42" t="s">
        <v>34</v>
      </c>
      <c r="E65" s="42" t="s">
        <v>36</v>
      </c>
      <c r="F65" s="42" t="s">
        <v>36</v>
      </c>
      <c r="G65" s="42" t="s">
        <v>35</v>
      </c>
    </row>
    <row r="66" spans="1:14" x14ac:dyDescent="0.25">
      <c r="A66" s="42"/>
      <c r="B66" s="42"/>
      <c r="C66" s="42"/>
      <c r="D66" s="42"/>
      <c r="E66" s="42"/>
      <c r="F66" s="42"/>
      <c r="G66" s="42"/>
    </row>
    <row r="67" spans="1:14" x14ac:dyDescent="0.25">
      <c r="A67" s="42"/>
      <c r="B67" s="42" t="s">
        <v>37</v>
      </c>
      <c r="C67" s="42" t="s">
        <v>36</v>
      </c>
      <c r="D67" s="42" t="s">
        <v>34</v>
      </c>
      <c r="E67" s="42" t="s">
        <v>36</v>
      </c>
      <c r="F67" s="42" t="s">
        <v>37</v>
      </c>
      <c r="G67" s="42" t="s">
        <v>37</v>
      </c>
    </row>
    <row r="68" spans="1:14" x14ac:dyDescent="0.25">
      <c r="A68" s="42"/>
      <c r="B68" s="42"/>
      <c r="C68" s="42"/>
      <c r="D68" s="42"/>
      <c r="E68" s="42"/>
      <c r="F68" s="42"/>
      <c r="G68" s="42"/>
    </row>
    <row r="69" spans="1:14" x14ac:dyDescent="0.25">
      <c r="A69" s="42"/>
      <c r="B69" s="42"/>
      <c r="C69" s="42"/>
      <c r="D69" s="42"/>
      <c r="E69" s="42"/>
      <c r="F69" s="42"/>
      <c r="G69" s="42"/>
    </row>
    <row r="70" spans="1:14" x14ac:dyDescent="0.25">
      <c r="A70" s="42"/>
      <c r="B70" s="42" t="s">
        <v>12</v>
      </c>
      <c r="C70" s="42" t="s">
        <v>13</v>
      </c>
      <c r="D70" s="42" t="s">
        <v>14</v>
      </c>
      <c r="E70" s="42" t="s">
        <v>15</v>
      </c>
      <c r="F70" s="42" t="s">
        <v>16</v>
      </c>
      <c r="G70" s="42" t="s">
        <v>17</v>
      </c>
      <c r="H70" s="42" t="s">
        <v>18</v>
      </c>
      <c r="I70" s="42" t="s">
        <v>19</v>
      </c>
      <c r="J70" s="42" t="s">
        <v>20</v>
      </c>
      <c r="K70" s="42"/>
      <c r="L70" s="42"/>
      <c r="M70" s="42"/>
      <c r="N70" s="42"/>
    </row>
    <row r="71" spans="1:14" x14ac:dyDescent="0.25">
      <c r="A71" s="42"/>
      <c r="B71" s="42" t="s">
        <v>35</v>
      </c>
      <c r="C71" s="42" t="s">
        <v>35</v>
      </c>
      <c r="D71" s="42" t="s">
        <v>35</v>
      </c>
      <c r="E71" s="42" t="s">
        <v>38</v>
      </c>
      <c r="F71" s="42" t="s">
        <v>35</v>
      </c>
      <c r="G71" s="42" t="s">
        <v>35</v>
      </c>
      <c r="H71" s="42" t="s">
        <v>37</v>
      </c>
      <c r="I71" s="42" t="s">
        <v>35</v>
      </c>
      <c r="J71" s="42" t="s">
        <v>35</v>
      </c>
      <c r="K71" s="42"/>
      <c r="L71" s="42"/>
      <c r="M71" s="42"/>
      <c r="N71" s="42"/>
    </row>
    <row r="72" spans="1:14" x14ac:dyDescent="0.25">
      <c r="A72" s="42"/>
      <c r="B72" s="42" t="s">
        <v>36</v>
      </c>
      <c r="C72" s="42" t="s">
        <v>34</v>
      </c>
      <c r="D72" s="42" t="s">
        <v>34</v>
      </c>
      <c r="E72" s="42" t="s">
        <v>34</v>
      </c>
      <c r="F72" s="42" t="s">
        <v>37</v>
      </c>
      <c r="G72" s="42" t="s">
        <v>35</v>
      </c>
      <c r="H72" s="42" t="s">
        <v>38</v>
      </c>
      <c r="I72" s="42" t="s">
        <v>36</v>
      </c>
      <c r="J72" s="42" t="s">
        <v>34</v>
      </c>
      <c r="K72" s="42"/>
      <c r="L72" s="42"/>
      <c r="M72" s="42"/>
      <c r="N72" s="42"/>
    </row>
    <row r="73" spans="1:14" x14ac:dyDescent="0.25">
      <c r="A73" s="42"/>
      <c r="B73" s="42" t="s">
        <v>36</v>
      </c>
      <c r="C73" s="42" t="s">
        <v>37</v>
      </c>
      <c r="D73" s="42" t="s">
        <v>34</v>
      </c>
      <c r="E73" s="42" t="s">
        <v>36</v>
      </c>
      <c r="F73" s="42" t="s">
        <v>37</v>
      </c>
      <c r="G73" s="42" t="s">
        <v>35</v>
      </c>
      <c r="H73" s="42" t="s">
        <v>38</v>
      </c>
      <c r="I73" s="42" t="s">
        <v>36</v>
      </c>
      <c r="J73" s="42" t="s">
        <v>34</v>
      </c>
      <c r="K73" s="42"/>
      <c r="L73" s="42"/>
      <c r="M73" s="42"/>
      <c r="N73" s="42"/>
    </row>
    <row r="74" spans="1:14" x14ac:dyDescent="0.25">
      <c r="A74" s="42"/>
      <c r="B74" s="42" t="s">
        <v>35</v>
      </c>
      <c r="C74" s="42" t="s">
        <v>37</v>
      </c>
      <c r="D74" s="42" t="s">
        <v>37</v>
      </c>
      <c r="E74" s="42" t="s">
        <v>37</v>
      </c>
      <c r="F74" s="42" t="s">
        <v>36</v>
      </c>
      <c r="G74" s="42" t="s">
        <v>37</v>
      </c>
      <c r="H74" s="42" t="s">
        <v>37</v>
      </c>
      <c r="I74" s="42" t="s">
        <v>35</v>
      </c>
      <c r="J74" s="42" t="s">
        <v>35</v>
      </c>
      <c r="K74" s="42"/>
      <c r="L74" s="42"/>
      <c r="M74" s="42"/>
      <c r="N74" s="42"/>
    </row>
    <row r="75" spans="1:14" x14ac:dyDescent="0.25">
      <c r="A75" s="42"/>
      <c r="B75" s="42" t="s">
        <v>38</v>
      </c>
      <c r="C75" s="42" t="s">
        <v>37</v>
      </c>
      <c r="D75" s="42" t="s">
        <v>34</v>
      </c>
      <c r="E75" s="42" t="s">
        <v>34</v>
      </c>
      <c r="F75" s="42" t="s">
        <v>35</v>
      </c>
      <c r="G75" s="42" t="s">
        <v>35</v>
      </c>
      <c r="H75" s="42" t="s">
        <v>38</v>
      </c>
      <c r="I75" s="42" t="s">
        <v>38</v>
      </c>
      <c r="J75" s="42" t="s">
        <v>35</v>
      </c>
      <c r="K75" s="42"/>
      <c r="L75" s="42"/>
      <c r="M75" s="42"/>
      <c r="N75" s="42"/>
    </row>
    <row r="76" spans="1:14" x14ac:dyDescent="0.25">
      <c r="A76" s="42"/>
      <c r="B76" s="42" t="s">
        <v>35</v>
      </c>
      <c r="C76" s="42" t="s">
        <v>35</v>
      </c>
      <c r="D76" s="42" t="s">
        <v>35</v>
      </c>
      <c r="E76" s="42" t="s">
        <v>37</v>
      </c>
      <c r="F76" s="42" t="s">
        <v>35</v>
      </c>
      <c r="G76" s="42" t="s">
        <v>35</v>
      </c>
      <c r="H76" s="42" t="s">
        <v>37</v>
      </c>
      <c r="I76" s="42" t="s">
        <v>35</v>
      </c>
      <c r="J76" s="42" t="s">
        <v>35</v>
      </c>
      <c r="K76" s="42"/>
      <c r="L76" s="42"/>
      <c r="M76" s="42"/>
      <c r="N76" s="42"/>
    </row>
    <row r="77" spans="1:14" x14ac:dyDescent="0.25">
      <c r="A77" s="42"/>
      <c r="B77" s="42"/>
      <c r="C77" s="42" t="s">
        <v>35</v>
      </c>
      <c r="D77" s="42" t="s">
        <v>34</v>
      </c>
      <c r="E77" s="42" t="s">
        <v>34</v>
      </c>
      <c r="F77" s="42" t="s">
        <v>34</v>
      </c>
      <c r="G77" s="42"/>
      <c r="H77" s="42"/>
      <c r="I77" s="42"/>
      <c r="J77" s="42"/>
      <c r="K77" s="42"/>
      <c r="L77" s="42"/>
      <c r="M77" s="42"/>
      <c r="N77" s="42"/>
    </row>
    <row r="78" spans="1:14" x14ac:dyDescent="0.25">
      <c r="A78" s="42"/>
      <c r="B78" s="42" t="s">
        <v>38</v>
      </c>
      <c r="C78" s="42" t="s">
        <v>36</v>
      </c>
      <c r="D78" s="42" t="s">
        <v>34</v>
      </c>
      <c r="E78" s="42" t="s">
        <v>36</v>
      </c>
      <c r="F78" s="42" t="s">
        <v>36</v>
      </c>
      <c r="G78" s="42" t="s">
        <v>38</v>
      </c>
      <c r="H78" s="42" t="s">
        <v>38</v>
      </c>
      <c r="I78" s="42" t="s">
        <v>38</v>
      </c>
      <c r="J78" s="42" t="s">
        <v>38</v>
      </c>
      <c r="K78" s="42"/>
      <c r="L78" s="42"/>
      <c r="M78" s="42"/>
      <c r="N78" s="42"/>
    </row>
    <row r="79" spans="1:14" x14ac:dyDescent="0.25">
      <c r="A79" s="42"/>
      <c r="B79" s="42" t="s">
        <v>37</v>
      </c>
      <c r="C79" s="42" t="s">
        <v>38</v>
      </c>
      <c r="D79" s="42" t="s">
        <v>36</v>
      </c>
      <c r="E79" s="42" t="s">
        <v>38</v>
      </c>
      <c r="F79" s="42" t="s">
        <v>37</v>
      </c>
      <c r="G79" s="42" t="s">
        <v>34</v>
      </c>
      <c r="H79" s="42" t="s">
        <v>37</v>
      </c>
      <c r="I79" s="42" t="s">
        <v>37</v>
      </c>
      <c r="J79" s="42" t="s">
        <v>36</v>
      </c>
      <c r="K79" s="42"/>
      <c r="L79" s="42"/>
      <c r="M79" s="42"/>
      <c r="N79" s="42"/>
    </row>
    <row r="80" spans="1:14" x14ac:dyDescent="0.25">
      <c r="A80" s="42"/>
      <c r="B80" s="42" t="s">
        <v>37</v>
      </c>
      <c r="C80" s="42" t="s">
        <v>35</v>
      </c>
      <c r="D80" s="42" t="s">
        <v>36</v>
      </c>
      <c r="E80" s="42" t="s">
        <v>36</v>
      </c>
      <c r="F80" s="42" t="s">
        <v>35</v>
      </c>
      <c r="G80" s="42" t="s">
        <v>35</v>
      </c>
      <c r="H80" s="42" t="s">
        <v>34</v>
      </c>
      <c r="I80" s="42" t="s">
        <v>36</v>
      </c>
      <c r="J80" s="42" t="s">
        <v>36</v>
      </c>
      <c r="K80" s="42"/>
      <c r="L80" s="42"/>
      <c r="M80" s="42"/>
      <c r="N80" s="42"/>
    </row>
    <row r="81" spans="1:18" x14ac:dyDescent="0.25">
      <c r="A81" s="42"/>
      <c r="B81" s="42" t="s">
        <v>35</v>
      </c>
      <c r="C81" s="42" t="s">
        <v>35</v>
      </c>
      <c r="D81" s="42" t="s">
        <v>36</v>
      </c>
      <c r="E81" s="42" t="s">
        <v>37</v>
      </c>
      <c r="F81" s="42" t="s">
        <v>34</v>
      </c>
      <c r="G81" s="42" t="s">
        <v>35</v>
      </c>
      <c r="H81" s="42" t="s">
        <v>37</v>
      </c>
      <c r="I81" s="42" t="s">
        <v>37</v>
      </c>
      <c r="J81" s="42" t="s">
        <v>35</v>
      </c>
      <c r="K81" s="42"/>
      <c r="L81" s="42"/>
      <c r="M81" s="42"/>
      <c r="N81" s="42"/>
    </row>
    <row r="82" spans="1:18" x14ac:dyDescent="0.25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1:18" x14ac:dyDescent="0.25">
      <c r="A83" s="42"/>
      <c r="B83" s="42" t="s">
        <v>35</v>
      </c>
      <c r="C83" s="42" t="s">
        <v>35</v>
      </c>
      <c r="D83" s="42" t="s">
        <v>37</v>
      </c>
      <c r="E83" s="42" t="s">
        <v>36</v>
      </c>
      <c r="F83" s="42" t="s">
        <v>36</v>
      </c>
      <c r="G83" s="42" t="s">
        <v>38</v>
      </c>
      <c r="H83" s="42" t="s">
        <v>34</v>
      </c>
      <c r="I83" s="42" t="s">
        <v>37</v>
      </c>
      <c r="J83" s="42" t="s">
        <v>37</v>
      </c>
      <c r="K83" s="42"/>
      <c r="L83" s="42"/>
      <c r="M83" s="42"/>
      <c r="N83" s="42"/>
    </row>
    <row r="84" spans="1:18" x14ac:dyDescent="0.25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1:18" x14ac:dyDescent="0.25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1:18" x14ac:dyDescent="0.25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8" x14ac:dyDescent="0.25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8" x14ac:dyDescent="0.25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8" x14ac:dyDescent="0.25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8" x14ac:dyDescent="0.25">
      <c r="A90" s="42"/>
      <c r="B90" s="42" t="s">
        <v>5</v>
      </c>
      <c r="C90" s="42" t="s">
        <v>74</v>
      </c>
      <c r="D90" s="42" t="s">
        <v>6</v>
      </c>
      <c r="E90" s="42" t="s">
        <v>7</v>
      </c>
      <c r="F90" s="42" t="s">
        <v>21</v>
      </c>
      <c r="G90" s="42" t="s">
        <v>22</v>
      </c>
      <c r="H90" s="42" t="s">
        <v>23</v>
      </c>
      <c r="I90" s="42" t="s">
        <v>24</v>
      </c>
      <c r="J90" s="42" t="s">
        <v>25</v>
      </c>
      <c r="K90" s="42" t="s">
        <v>26</v>
      </c>
      <c r="L90" s="42" t="s">
        <v>27</v>
      </c>
      <c r="M90" s="42" t="s">
        <v>28</v>
      </c>
      <c r="N90" s="42" t="s">
        <v>76</v>
      </c>
      <c r="O90" s="42" t="s">
        <v>29</v>
      </c>
      <c r="P90" s="42" t="s">
        <v>30</v>
      </c>
      <c r="Q90" s="42" t="s">
        <v>31</v>
      </c>
      <c r="R90" s="42" t="s">
        <v>32</v>
      </c>
    </row>
    <row r="91" spans="1:18" x14ac:dyDescent="0.25">
      <c r="A91" s="42"/>
      <c r="B91" s="42" t="s">
        <v>36</v>
      </c>
      <c r="C91" s="42" t="s">
        <v>36</v>
      </c>
      <c r="D91" s="42" t="s">
        <v>34</v>
      </c>
      <c r="E91" s="42" t="s">
        <v>38</v>
      </c>
      <c r="F91" s="42" t="s">
        <v>38</v>
      </c>
      <c r="G91" s="42" t="s">
        <v>34</v>
      </c>
      <c r="H91" s="42" t="s">
        <v>36</v>
      </c>
      <c r="I91" s="42" t="s">
        <v>38</v>
      </c>
      <c r="J91" s="42" t="s">
        <v>34</v>
      </c>
      <c r="K91" s="42" t="s">
        <v>38</v>
      </c>
      <c r="L91" s="42" t="s">
        <v>38</v>
      </c>
      <c r="M91" s="42" t="s">
        <v>35</v>
      </c>
      <c r="N91" s="42"/>
      <c r="O91" s="42" t="s">
        <v>37</v>
      </c>
      <c r="P91" s="42" t="s">
        <v>38</v>
      </c>
      <c r="Q91" s="42" t="s">
        <v>38</v>
      </c>
      <c r="R91" s="42" t="s">
        <v>38</v>
      </c>
    </row>
    <row r="92" spans="1:18" x14ac:dyDescent="0.25">
      <c r="A92" s="42"/>
      <c r="B92" s="42" t="s">
        <v>36</v>
      </c>
      <c r="C92" s="42" t="s">
        <v>37</v>
      </c>
      <c r="D92" s="42" t="s">
        <v>34</v>
      </c>
      <c r="E92" s="42" t="s">
        <v>37</v>
      </c>
      <c r="F92" s="42" t="s">
        <v>36</v>
      </c>
      <c r="G92" s="42" t="s">
        <v>37</v>
      </c>
      <c r="H92" s="42" t="s">
        <v>34</v>
      </c>
      <c r="I92" s="42" t="s">
        <v>38</v>
      </c>
      <c r="J92" s="42" t="s">
        <v>37</v>
      </c>
      <c r="K92" s="42" t="s">
        <v>36</v>
      </c>
      <c r="L92" s="42" t="s">
        <v>34</v>
      </c>
      <c r="M92" s="42" t="s">
        <v>38</v>
      </c>
      <c r="N92" s="42"/>
      <c r="O92" s="42" t="s">
        <v>34</v>
      </c>
      <c r="P92" s="42" t="s">
        <v>34</v>
      </c>
      <c r="Q92" s="42" t="s">
        <v>38</v>
      </c>
      <c r="R92" s="42" t="s">
        <v>34</v>
      </c>
    </row>
    <row r="93" spans="1:18" x14ac:dyDescent="0.25">
      <c r="A93" s="42"/>
      <c r="B93" s="42" t="s">
        <v>38</v>
      </c>
      <c r="C93" s="42" t="s">
        <v>37</v>
      </c>
      <c r="D93" s="42" t="s">
        <v>34</v>
      </c>
      <c r="E93" s="42" t="s">
        <v>35</v>
      </c>
      <c r="F93" s="42" t="s">
        <v>36</v>
      </c>
      <c r="G93" s="42" t="s">
        <v>37</v>
      </c>
      <c r="H93" s="42" t="s">
        <v>34</v>
      </c>
      <c r="I93" s="42" t="s">
        <v>35</v>
      </c>
      <c r="J93" s="42" t="s">
        <v>37</v>
      </c>
      <c r="K93" s="42" t="s">
        <v>36</v>
      </c>
      <c r="L93" s="42" t="s">
        <v>36</v>
      </c>
      <c r="M93" s="42" t="s">
        <v>38</v>
      </c>
      <c r="N93" s="42"/>
      <c r="O93" s="42" t="s">
        <v>38</v>
      </c>
      <c r="P93" s="42" t="s">
        <v>34</v>
      </c>
      <c r="Q93" s="42" t="s">
        <v>38</v>
      </c>
      <c r="R93" s="42" t="s">
        <v>37</v>
      </c>
    </row>
    <row r="94" spans="1:18" x14ac:dyDescent="0.25">
      <c r="A94" s="42"/>
      <c r="B94" s="42" t="s">
        <v>38</v>
      </c>
      <c r="C94" s="42" t="s">
        <v>35</v>
      </c>
      <c r="D94" s="42" t="s">
        <v>35</v>
      </c>
      <c r="E94" s="42" t="s">
        <v>36</v>
      </c>
      <c r="F94" s="42" t="s">
        <v>36</v>
      </c>
      <c r="G94" s="42" t="s">
        <v>37</v>
      </c>
      <c r="H94" s="42" t="s">
        <v>37</v>
      </c>
      <c r="I94" s="42" t="s">
        <v>34</v>
      </c>
      <c r="J94" s="42" t="s">
        <v>37</v>
      </c>
      <c r="K94" s="42" t="s">
        <v>34</v>
      </c>
      <c r="L94" s="42" t="s">
        <v>34</v>
      </c>
      <c r="M94" s="42" t="s">
        <v>38</v>
      </c>
      <c r="N94" s="42"/>
      <c r="O94" s="42" t="s">
        <v>34</v>
      </c>
      <c r="P94" s="42" t="s">
        <v>34</v>
      </c>
      <c r="Q94" s="42" t="s">
        <v>38</v>
      </c>
      <c r="R94" s="42" t="s">
        <v>35</v>
      </c>
    </row>
    <row r="95" spans="1:18" x14ac:dyDescent="0.25">
      <c r="A95" s="42"/>
      <c r="B95" s="42" t="s">
        <v>36</v>
      </c>
      <c r="C95" s="42"/>
      <c r="D95" s="42" t="s">
        <v>36</v>
      </c>
      <c r="E95" s="42" t="s">
        <v>37</v>
      </c>
      <c r="F95" s="42" t="s">
        <v>38</v>
      </c>
      <c r="G95" s="42" t="s">
        <v>36</v>
      </c>
      <c r="H95" s="42" t="s">
        <v>36</v>
      </c>
      <c r="I95" s="42" t="s">
        <v>37</v>
      </c>
      <c r="J95" s="42" t="s">
        <v>37</v>
      </c>
      <c r="K95" s="42" t="s">
        <v>38</v>
      </c>
      <c r="L95" s="42" t="s">
        <v>36</v>
      </c>
      <c r="M95" s="42" t="s">
        <v>38</v>
      </c>
      <c r="N95" s="42" t="s">
        <v>35</v>
      </c>
      <c r="O95" s="42" t="s">
        <v>37</v>
      </c>
      <c r="P95" s="42" t="s">
        <v>34</v>
      </c>
      <c r="Q95" s="42" t="s">
        <v>35</v>
      </c>
      <c r="R95" s="42" t="s">
        <v>35</v>
      </c>
    </row>
    <row r="96" spans="1:18" x14ac:dyDescent="0.25">
      <c r="A96" s="42"/>
      <c r="B96" s="42" t="s">
        <v>36</v>
      </c>
      <c r="C96" s="42" t="s">
        <v>36</v>
      </c>
      <c r="D96" s="42" t="s">
        <v>34</v>
      </c>
      <c r="E96" s="42" t="s">
        <v>38</v>
      </c>
      <c r="F96" s="42" t="s">
        <v>38</v>
      </c>
      <c r="G96" s="42" t="s">
        <v>34</v>
      </c>
      <c r="H96" s="42" t="s">
        <v>36</v>
      </c>
      <c r="I96" s="42" t="s">
        <v>38</v>
      </c>
      <c r="J96" s="42" t="s">
        <v>34</v>
      </c>
      <c r="K96" s="42" t="s">
        <v>38</v>
      </c>
      <c r="L96" s="42" t="s">
        <v>38</v>
      </c>
      <c r="M96" s="42" t="s">
        <v>35</v>
      </c>
      <c r="N96" s="42"/>
      <c r="O96" s="42" t="s">
        <v>37</v>
      </c>
      <c r="P96" s="42" t="s">
        <v>38</v>
      </c>
      <c r="Q96" s="42" t="s">
        <v>38</v>
      </c>
      <c r="R96" s="42" t="s">
        <v>38</v>
      </c>
    </row>
    <row r="97" spans="1:18" x14ac:dyDescent="0.25">
      <c r="A97" s="42"/>
      <c r="B97" s="42"/>
      <c r="C97" s="42"/>
      <c r="D97" s="42" t="s">
        <v>34</v>
      </c>
      <c r="E97" s="42"/>
      <c r="F97" s="42" t="s">
        <v>37</v>
      </c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</row>
    <row r="98" spans="1:18" x14ac:dyDescent="0.25">
      <c r="A98" s="42"/>
      <c r="B98" s="42" t="s">
        <v>36</v>
      </c>
      <c r="C98" s="42" t="s">
        <v>38</v>
      </c>
      <c r="D98" s="42" t="s">
        <v>37</v>
      </c>
      <c r="E98" s="42" t="s">
        <v>38</v>
      </c>
      <c r="F98" s="42" t="s">
        <v>38</v>
      </c>
      <c r="G98" s="42" t="s">
        <v>38</v>
      </c>
      <c r="H98" s="42" t="s">
        <v>35</v>
      </c>
      <c r="I98" s="42" t="s">
        <v>38</v>
      </c>
      <c r="J98" s="42" t="s">
        <v>35</v>
      </c>
      <c r="K98" s="42" t="s">
        <v>34</v>
      </c>
      <c r="L98" s="42" t="s">
        <v>35</v>
      </c>
      <c r="M98" s="42" t="s">
        <v>38</v>
      </c>
      <c r="N98" s="42" t="s">
        <v>38</v>
      </c>
      <c r="O98" s="42" t="s">
        <v>36</v>
      </c>
      <c r="P98" s="42" t="s">
        <v>34</v>
      </c>
      <c r="Q98" s="42" t="s">
        <v>38</v>
      </c>
      <c r="R98" s="42" t="s">
        <v>38</v>
      </c>
    </row>
    <row r="99" spans="1:18" x14ac:dyDescent="0.25">
      <c r="A99" s="42"/>
      <c r="B99" s="42" t="s">
        <v>37</v>
      </c>
      <c r="C99" s="42" t="s">
        <v>38</v>
      </c>
      <c r="D99" s="42" t="s">
        <v>38</v>
      </c>
      <c r="E99" s="42" t="s">
        <v>34</v>
      </c>
      <c r="F99" s="42" t="s">
        <v>37</v>
      </c>
      <c r="G99" s="42" t="s">
        <v>38</v>
      </c>
      <c r="H99" s="42" t="s">
        <v>38</v>
      </c>
      <c r="I99" s="42" t="s">
        <v>35</v>
      </c>
      <c r="J99" s="42" t="s">
        <v>37</v>
      </c>
      <c r="K99" s="42" t="s">
        <v>36</v>
      </c>
      <c r="L99" s="42" t="s">
        <v>34</v>
      </c>
      <c r="M99" s="42" t="s">
        <v>36</v>
      </c>
      <c r="N99" s="42" t="s">
        <v>36</v>
      </c>
      <c r="O99" s="42" t="s">
        <v>38</v>
      </c>
      <c r="P99" s="42" t="s">
        <v>36</v>
      </c>
      <c r="Q99" s="42" t="s">
        <v>38</v>
      </c>
      <c r="R99" s="42" t="s">
        <v>35</v>
      </c>
    </row>
    <row r="100" spans="1:18" x14ac:dyDescent="0.25">
      <c r="A100" s="42"/>
      <c r="B100" s="42" t="s">
        <v>34</v>
      </c>
      <c r="C100" s="42" t="s">
        <v>36</v>
      </c>
      <c r="D100" s="42" t="s">
        <v>35</v>
      </c>
      <c r="E100" s="42" t="s">
        <v>34</v>
      </c>
      <c r="F100" s="42" t="s">
        <v>38</v>
      </c>
      <c r="G100" s="42" t="s">
        <v>37</v>
      </c>
      <c r="H100" s="42" t="s">
        <v>38</v>
      </c>
      <c r="I100" s="42" t="s">
        <v>35</v>
      </c>
      <c r="J100" s="42" t="s">
        <v>37</v>
      </c>
      <c r="K100" s="42" t="s">
        <v>37</v>
      </c>
      <c r="L100" s="42" t="s">
        <v>37</v>
      </c>
      <c r="M100" s="42" t="s">
        <v>37</v>
      </c>
      <c r="N100" s="42"/>
      <c r="O100" s="42" t="s">
        <v>36</v>
      </c>
      <c r="P100" s="42" t="s">
        <v>34</v>
      </c>
      <c r="Q100" s="42" t="s">
        <v>35</v>
      </c>
      <c r="R100" s="42" t="s">
        <v>38</v>
      </c>
    </row>
    <row r="101" spans="1:18" x14ac:dyDescent="0.25">
      <c r="A101" s="42"/>
      <c r="B101" s="42" t="s">
        <v>34</v>
      </c>
      <c r="C101" s="42" t="s">
        <v>36</v>
      </c>
      <c r="D101" s="42" t="s">
        <v>38</v>
      </c>
      <c r="E101" s="42" t="s">
        <v>37</v>
      </c>
      <c r="F101" s="42" t="s">
        <v>35</v>
      </c>
      <c r="G101" s="42" t="s">
        <v>35</v>
      </c>
      <c r="H101" s="42" t="s">
        <v>37</v>
      </c>
      <c r="I101" s="42" t="s">
        <v>35</v>
      </c>
      <c r="J101" s="42" t="s">
        <v>38</v>
      </c>
      <c r="K101" s="42" t="s">
        <v>37</v>
      </c>
      <c r="L101" s="42" t="s">
        <v>37</v>
      </c>
      <c r="M101" s="42" t="s">
        <v>37</v>
      </c>
      <c r="N101" s="42"/>
      <c r="O101" s="42" t="s">
        <v>37</v>
      </c>
      <c r="P101" s="42" t="s">
        <v>38</v>
      </c>
      <c r="Q101" s="42" t="s">
        <v>35</v>
      </c>
      <c r="R101" s="42" t="s">
        <v>35</v>
      </c>
    </row>
    <row r="102" spans="1:18" x14ac:dyDescent="0.25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</row>
    <row r="103" spans="1:18" x14ac:dyDescent="0.25">
      <c r="A103" s="42"/>
      <c r="B103" s="42" t="s">
        <v>36</v>
      </c>
      <c r="C103" s="42" t="s">
        <v>36</v>
      </c>
      <c r="D103" s="42" t="s">
        <v>35</v>
      </c>
      <c r="E103" s="42" t="s">
        <v>34</v>
      </c>
      <c r="F103" s="42" t="s">
        <v>36</v>
      </c>
      <c r="G103" s="42" t="s">
        <v>36</v>
      </c>
      <c r="H103" s="42" t="s">
        <v>37</v>
      </c>
      <c r="I103" s="42" t="s">
        <v>37</v>
      </c>
      <c r="J103" s="42" t="s">
        <v>37</v>
      </c>
      <c r="K103" s="42" t="s">
        <v>37</v>
      </c>
      <c r="L103" s="42" t="s">
        <v>37</v>
      </c>
      <c r="M103" s="42" t="s">
        <v>38</v>
      </c>
      <c r="N103" s="42" t="s">
        <v>35</v>
      </c>
      <c r="O103" s="42" t="s">
        <v>37</v>
      </c>
      <c r="P103" s="42" t="s">
        <v>36</v>
      </c>
      <c r="Q103" s="42" t="s">
        <v>36</v>
      </c>
      <c r="R103" s="42" t="s">
        <v>36</v>
      </c>
    </row>
    <row r="104" spans="1:18" x14ac:dyDescent="0.25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</row>
    <row r="105" spans="1:18" x14ac:dyDescent="0.25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</row>
    <row r="106" spans="1:18" x14ac:dyDescent="0.25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</row>
    <row r="107" spans="1:18" x14ac:dyDescent="0.25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</row>
    <row r="108" spans="1:18" x14ac:dyDescent="0.25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</row>
    <row r="109" spans="1:18" x14ac:dyDescent="0.25">
      <c r="A109" s="42"/>
      <c r="B109" s="42" t="s">
        <v>75</v>
      </c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</row>
    <row r="110" spans="1:18" x14ac:dyDescent="0.25">
      <c r="A110" s="42"/>
      <c r="B110" s="42" t="s">
        <v>34</v>
      </c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</row>
    <row r="111" spans="1:18" x14ac:dyDescent="0.25">
      <c r="A111" s="42"/>
      <c r="B111" s="42" t="s">
        <v>36</v>
      </c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</row>
    <row r="112" spans="1:18" x14ac:dyDescent="0.25">
      <c r="A112" s="42"/>
      <c r="B112" s="42" t="s">
        <v>36</v>
      </c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</row>
    <row r="113" spans="1:18" x14ac:dyDescent="0.25">
      <c r="A113" s="42"/>
      <c r="B113" s="42" t="s">
        <v>37</v>
      </c>
      <c r="C113" s="42"/>
      <c r="D113" s="42"/>
      <c r="E113" s="42"/>
      <c r="F113" s="42"/>
      <c r="G113" s="42"/>
      <c r="O113" s="42"/>
      <c r="P113" s="42"/>
      <c r="Q113" s="42"/>
      <c r="R113" s="42"/>
    </row>
    <row r="114" spans="1:18" x14ac:dyDescent="0.25">
      <c r="A114" s="42"/>
      <c r="B114" s="42"/>
      <c r="C114" s="42"/>
      <c r="D114" s="42"/>
      <c r="E114" s="42"/>
      <c r="F114" s="42"/>
      <c r="G114" s="42"/>
      <c r="O114" s="42"/>
      <c r="P114" s="42"/>
      <c r="Q114" s="42"/>
      <c r="R114" s="42"/>
    </row>
    <row r="115" spans="1:18" x14ac:dyDescent="0.25">
      <c r="A115" s="42"/>
      <c r="B115" s="42" t="s">
        <v>34</v>
      </c>
      <c r="C115" s="42"/>
      <c r="D115" s="42"/>
      <c r="E115" s="42"/>
      <c r="F115" s="42"/>
      <c r="G115" s="42"/>
      <c r="O115" s="42"/>
      <c r="P115" s="42"/>
      <c r="Q115" s="42"/>
      <c r="R115" s="42"/>
    </row>
    <row r="116" spans="1:18" x14ac:dyDescent="0.25">
      <c r="A116" s="42"/>
      <c r="B116" s="42"/>
      <c r="C116" s="42"/>
      <c r="D116" s="42"/>
      <c r="E116" s="42"/>
      <c r="F116" s="42"/>
      <c r="G116" s="42"/>
      <c r="O116" s="42"/>
      <c r="P116" s="42"/>
      <c r="Q116" s="42"/>
      <c r="R116" s="42"/>
    </row>
    <row r="117" spans="1:18" x14ac:dyDescent="0.25">
      <c r="A117" s="42"/>
      <c r="B117" s="42" t="s">
        <v>36</v>
      </c>
      <c r="C117" s="42"/>
      <c r="D117" s="42"/>
      <c r="E117" s="42"/>
      <c r="F117" s="42"/>
      <c r="G117" s="42"/>
      <c r="O117" s="42"/>
      <c r="P117" s="42"/>
      <c r="Q117" s="42"/>
      <c r="R117" s="42"/>
    </row>
    <row r="118" spans="1:18" x14ac:dyDescent="0.25">
      <c r="A118" s="42"/>
      <c r="B118" s="42" t="s">
        <v>34</v>
      </c>
      <c r="C118" s="42"/>
      <c r="D118" s="42"/>
      <c r="E118" s="42"/>
      <c r="F118" s="42"/>
      <c r="G118" s="42"/>
      <c r="O118" s="42"/>
      <c r="P118" s="42"/>
      <c r="Q118" s="42"/>
      <c r="R118" s="42"/>
    </row>
    <row r="119" spans="1:18" x14ac:dyDescent="0.25">
      <c r="A119" s="42"/>
      <c r="B119" s="42" t="s">
        <v>34</v>
      </c>
      <c r="C119" s="42"/>
      <c r="D119" s="42"/>
      <c r="E119" s="42"/>
      <c r="F119" s="42"/>
      <c r="G119" s="42"/>
      <c r="O119" s="42"/>
      <c r="P119" s="42"/>
      <c r="Q119" s="42"/>
      <c r="R119" s="42"/>
    </row>
    <row r="120" spans="1:18" x14ac:dyDescent="0.25">
      <c r="A120" s="42"/>
      <c r="B120" s="42" t="s">
        <v>37</v>
      </c>
      <c r="C120" s="42"/>
      <c r="D120" s="42"/>
      <c r="E120" s="42"/>
      <c r="F120" s="42"/>
      <c r="G120" s="42"/>
      <c r="O120" s="42"/>
      <c r="P120" s="42"/>
      <c r="Q120" s="42"/>
      <c r="R120" s="42"/>
    </row>
    <row r="121" spans="1:18" x14ac:dyDescent="0.25">
      <c r="A121" s="42"/>
      <c r="B121" s="42"/>
      <c r="C121" s="42"/>
      <c r="D121" s="42"/>
      <c r="E121" s="42"/>
      <c r="F121" s="42"/>
      <c r="G121" s="42"/>
      <c r="O121" s="42"/>
      <c r="P121" s="42"/>
      <c r="Q121" s="42"/>
      <c r="R121" s="42"/>
    </row>
    <row r="122" spans="1:18" x14ac:dyDescent="0.25">
      <c r="A122" s="42"/>
      <c r="B122" s="42" t="s">
        <v>35</v>
      </c>
      <c r="C122" s="42"/>
      <c r="D122" s="42"/>
      <c r="E122" s="42"/>
      <c r="F122" s="42"/>
      <c r="G122" s="42"/>
    </row>
    <row r="123" spans="1:18" x14ac:dyDescent="0.25">
      <c r="A123" s="42"/>
      <c r="B123" s="42"/>
      <c r="C123" s="42"/>
      <c r="D123" s="42"/>
      <c r="E123" s="42"/>
      <c r="F123" s="42"/>
      <c r="G123" s="42"/>
    </row>
    <row r="124" spans="1:18" x14ac:dyDescent="0.25">
      <c r="A124" s="42"/>
      <c r="B124" s="42"/>
      <c r="C124" s="42"/>
      <c r="D124" s="42"/>
      <c r="E124" s="42"/>
      <c r="F124" s="42"/>
      <c r="G124" s="42"/>
    </row>
    <row r="125" spans="1:18" x14ac:dyDescent="0.25">
      <c r="A125" s="42"/>
      <c r="B125" s="42" t="s">
        <v>8</v>
      </c>
      <c r="C125" s="42" t="s">
        <v>9</v>
      </c>
      <c r="D125" s="42" t="s">
        <v>10</v>
      </c>
      <c r="E125" s="42"/>
      <c r="F125" s="42"/>
      <c r="G125" s="42"/>
    </row>
    <row r="126" spans="1:18" x14ac:dyDescent="0.25">
      <c r="A126" s="42"/>
      <c r="B126" s="42" t="s">
        <v>35</v>
      </c>
      <c r="C126" s="42" t="s">
        <v>35</v>
      </c>
      <c r="D126" s="42" t="s">
        <v>35</v>
      </c>
      <c r="E126" s="42"/>
      <c r="F126" s="42"/>
      <c r="G126" s="42"/>
    </row>
    <row r="127" spans="1:18" x14ac:dyDescent="0.25">
      <c r="A127" s="42"/>
      <c r="B127" s="42" t="s">
        <v>38</v>
      </c>
      <c r="C127" s="42" t="s">
        <v>38</v>
      </c>
      <c r="D127" s="42" t="s">
        <v>35</v>
      </c>
      <c r="E127" s="42"/>
      <c r="F127" s="42"/>
      <c r="G127" s="42"/>
    </row>
    <row r="128" spans="1:18" x14ac:dyDescent="0.25">
      <c r="A128" s="42"/>
      <c r="B128" s="42" t="s">
        <v>38</v>
      </c>
      <c r="C128" s="42" t="s">
        <v>38</v>
      </c>
      <c r="D128" s="42" t="s">
        <v>35</v>
      </c>
      <c r="E128" s="42"/>
      <c r="F128" s="42"/>
      <c r="G128" s="42"/>
    </row>
    <row r="129" spans="1:7" x14ac:dyDescent="0.25">
      <c r="A129" s="42"/>
      <c r="B129" s="42" t="s">
        <v>34</v>
      </c>
      <c r="C129" s="42" t="s">
        <v>37</v>
      </c>
      <c r="D129" s="42" t="s">
        <v>35</v>
      </c>
      <c r="E129" s="42"/>
      <c r="F129" s="42"/>
      <c r="G129" s="42"/>
    </row>
    <row r="130" spans="1:7" x14ac:dyDescent="0.25">
      <c r="A130" s="42"/>
      <c r="B130" s="42" t="s">
        <v>36</v>
      </c>
      <c r="C130" s="42" t="s">
        <v>38</v>
      </c>
      <c r="D130" s="42" t="s">
        <v>38</v>
      </c>
      <c r="E130" s="42"/>
      <c r="F130" s="42"/>
      <c r="G130" s="42"/>
    </row>
    <row r="131" spans="1:7" x14ac:dyDescent="0.25">
      <c r="A131" s="42"/>
      <c r="B131" s="42" t="s">
        <v>35</v>
      </c>
      <c r="C131" s="42" t="s">
        <v>35</v>
      </c>
      <c r="D131" s="42" t="s">
        <v>35</v>
      </c>
      <c r="E131" s="42"/>
      <c r="F131" s="42"/>
      <c r="G131" s="42"/>
    </row>
    <row r="132" spans="1:7" x14ac:dyDescent="0.25">
      <c r="A132" s="42"/>
      <c r="B132" s="42"/>
      <c r="C132" s="42"/>
      <c r="D132" s="42" t="s">
        <v>35</v>
      </c>
      <c r="E132" s="42"/>
      <c r="F132" s="42"/>
      <c r="G132" s="42"/>
    </row>
    <row r="133" spans="1:7" x14ac:dyDescent="0.25">
      <c r="A133" s="42"/>
      <c r="B133" s="42" t="s">
        <v>38</v>
      </c>
      <c r="C133" s="42" t="s">
        <v>37</v>
      </c>
      <c r="D133" s="42" t="s">
        <v>35</v>
      </c>
      <c r="E133" s="42"/>
      <c r="F133" s="42"/>
      <c r="G133" s="42"/>
    </row>
    <row r="134" spans="1:7" x14ac:dyDescent="0.25">
      <c r="A134" s="42"/>
      <c r="B134" s="42" t="s">
        <v>37</v>
      </c>
      <c r="C134" s="42" t="s">
        <v>35</v>
      </c>
      <c r="D134" s="42" t="s">
        <v>38</v>
      </c>
      <c r="E134" s="42"/>
      <c r="F134" s="42"/>
      <c r="G134" s="42"/>
    </row>
    <row r="135" spans="1:7" x14ac:dyDescent="0.25">
      <c r="A135" s="42"/>
      <c r="B135" s="42" t="s">
        <v>36</v>
      </c>
      <c r="C135" s="42" t="s">
        <v>38</v>
      </c>
      <c r="D135" s="42" t="s">
        <v>38</v>
      </c>
      <c r="E135" s="42"/>
      <c r="F135" s="42"/>
      <c r="G135" s="42"/>
    </row>
    <row r="136" spans="1:7" x14ac:dyDescent="0.25">
      <c r="A136" s="42"/>
      <c r="B136" s="42" t="s">
        <v>34</v>
      </c>
      <c r="C136" s="42" t="s">
        <v>34</v>
      </c>
      <c r="D136" s="42" t="s">
        <v>34</v>
      </c>
      <c r="E136" s="42"/>
      <c r="F136" s="42"/>
      <c r="G136" s="42"/>
    </row>
    <row r="137" spans="1:7" x14ac:dyDescent="0.25">
      <c r="A137" s="42"/>
      <c r="B137" s="42"/>
      <c r="C137" s="42"/>
      <c r="D137" s="42"/>
      <c r="E137" s="42"/>
      <c r="F137" s="42"/>
      <c r="G137" s="42"/>
    </row>
    <row r="138" spans="1:7" x14ac:dyDescent="0.25">
      <c r="A138" s="42"/>
      <c r="B138" s="42" t="s">
        <v>34</v>
      </c>
      <c r="C138" s="42" t="s">
        <v>34</v>
      </c>
      <c r="D138" s="42" t="s">
        <v>34</v>
      </c>
      <c r="E138" s="42"/>
      <c r="F138" s="42"/>
      <c r="G138" s="42"/>
    </row>
    <row r="139" spans="1:7" x14ac:dyDescent="0.25">
      <c r="A139" s="42"/>
      <c r="B139" s="42"/>
      <c r="C139" s="42"/>
      <c r="D139" s="42"/>
      <c r="E139" s="42"/>
      <c r="F139" s="42"/>
      <c r="G139" s="42"/>
    </row>
    <row r="140" spans="1:7" x14ac:dyDescent="0.25">
      <c r="A140" s="42"/>
      <c r="B140" s="42"/>
      <c r="C140" s="42"/>
      <c r="D140" s="42"/>
      <c r="E140" s="42"/>
      <c r="F140" s="42"/>
      <c r="G140" s="42"/>
    </row>
    <row r="141" spans="1:7" x14ac:dyDescent="0.25">
      <c r="A141" s="42"/>
      <c r="B141" s="42"/>
      <c r="C141" s="42"/>
      <c r="D141" s="42"/>
      <c r="E141" s="42"/>
      <c r="F141" s="42"/>
      <c r="G141" s="42"/>
    </row>
    <row r="142" spans="1:7" x14ac:dyDescent="0.25">
      <c r="A142" s="42"/>
      <c r="B142" s="42"/>
      <c r="C142" s="42"/>
      <c r="D142" s="42"/>
      <c r="E142" s="42"/>
      <c r="F142" s="42"/>
      <c r="G142" s="42"/>
    </row>
    <row r="143" spans="1:7" x14ac:dyDescent="0.25">
      <c r="A143" s="42"/>
      <c r="B143" s="42"/>
      <c r="C143" s="42"/>
      <c r="D143" s="42"/>
      <c r="E143" s="42"/>
      <c r="F143" s="42"/>
      <c r="G143" s="42"/>
    </row>
    <row r="144" spans="1:7" x14ac:dyDescent="0.25">
      <c r="A144" s="42"/>
      <c r="B144" s="42"/>
      <c r="C144" s="42"/>
      <c r="D144" s="42"/>
      <c r="E144" s="42"/>
      <c r="F144" s="42"/>
      <c r="G144" s="42"/>
    </row>
    <row r="145" spans="1:7" x14ac:dyDescent="0.25">
      <c r="A145" s="42"/>
      <c r="B145" s="42"/>
      <c r="C145" s="42"/>
      <c r="D145" s="42"/>
      <c r="E145" s="42"/>
      <c r="F145" s="42"/>
      <c r="G145" s="42"/>
    </row>
    <row r="146" spans="1:7" x14ac:dyDescent="0.25">
      <c r="A146" s="42"/>
      <c r="B146" s="42"/>
      <c r="C146" s="42"/>
      <c r="D146" s="42"/>
      <c r="E146" s="42"/>
      <c r="F146" s="42"/>
      <c r="G146" s="42"/>
    </row>
    <row r="147" spans="1:7" x14ac:dyDescent="0.25">
      <c r="A147" s="42"/>
      <c r="B147" s="42"/>
      <c r="C147" s="42"/>
      <c r="D147" s="42"/>
      <c r="E147" s="42"/>
      <c r="F147" s="42"/>
      <c r="G147" s="42"/>
    </row>
    <row r="148" spans="1:7" x14ac:dyDescent="0.25">
      <c r="A148" s="42"/>
      <c r="B148" s="42"/>
      <c r="C148" s="42"/>
      <c r="D148" s="42"/>
      <c r="E148" s="42"/>
      <c r="F148" s="42"/>
      <c r="G148" s="42"/>
    </row>
    <row r="149" spans="1:7" x14ac:dyDescent="0.25">
      <c r="A149" s="42"/>
      <c r="B149" s="42"/>
      <c r="C149" s="42"/>
      <c r="D149" s="42"/>
      <c r="E149" s="42"/>
      <c r="F149" s="42"/>
      <c r="G149" s="42"/>
    </row>
    <row r="150" spans="1:7" x14ac:dyDescent="0.25">
      <c r="A150" s="42"/>
      <c r="B150" s="42"/>
      <c r="C150" s="42"/>
      <c r="D150" s="42"/>
      <c r="E150" s="42"/>
      <c r="F150" s="42"/>
      <c r="G150" s="42"/>
    </row>
    <row r="151" spans="1:7" x14ac:dyDescent="0.25">
      <c r="A151" s="42"/>
      <c r="B151" s="42"/>
      <c r="C151" s="42"/>
      <c r="D151" s="42"/>
      <c r="E151" s="42"/>
      <c r="F151" s="42"/>
      <c r="G151" s="42"/>
    </row>
    <row r="152" spans="1:7" x14ac:dyDescent="0.25">
      <c r="A152" s="42"/>
      <c r="B152" s="42"/>
      <c r="C152" s="42"/>
      <c r="D152" s="42"/>
      <c r="E152" s="42"/>
      <c r="F152" s="42"/>
      <c r="G152" s="42"/>
    </row>
    <row r="153" spans="1:7" x14ac:dyDescent="0.25">
      <c r="A153" s="42"/>
      <c r="B153" s="42"/>
      <c r="C153" s="42"/>
      <c r="D153" s="42"/>
      <c r="E153" s="42"/>
      <c r="F153" s="42"/>
      <c r="G153" s="42"/>
    </row>
    <row r="154" spans="1:7" x14ac:dyDescent="0.25">
      <c r="A154" s="42"/>
      <c r="B154" s="42"/>
      <c r="C154" s="42"/>
      <c r="D154" s="42"/>
      <c r="E154" s="42"/>
      <c r="F154" s="42"/>
      <c r="G154" s="42"/>
    </row>
    <row r="155" spans="1:7" x14ac:dyDescent="0.25">
      <c r="A155" s="42"/>
      <c r="B155" s="42"/>
      <c r="C155" s="42"/>
      <c r="D155" s="42"/>
      <c r="E155" s="42"/>
      <c r="F155" s="42"/>
      <c r="G155" s="42"/>
    </row>
    <row r="156" spans="1:7" x14ac:dyDescent="0.25">
      <c r="A156" s="42"/>
      <c r="B156" s="42"/>
      <c r="C156" s="42"/>
      <c r="D156" s="42"/>
      <c r="E156" s="42"/>
      <c r="F156" s="42"/>
      <c r="G156" s="42"/>
    </row>
    <row r="157" spans="1:7" x14ac:dyDescent="0.25">
      <c r="A157" s="42"/>
      <c r="B157" s="42"/>
      <c r="C157" s="42"/>
      <c r="D157" s="42"/>
      <c r="E157" s="42"/>
      <c r="F157" s="42"/>
      <c r="G157" s="42"/>
    </row>
    <row r="158" spans="1:7" x14ac:dyDescent="0.25">
      <c r="A158" s="42"/>
      <c r="B158" s="42"/>
      <c r="C158" s="42"/>
      <c r="D158" s="42"/>
      <c r="E158" s="42"/>
      <c r="F158" s="42"/>
      <c r="G158" s="42"/>
    </row>
    <row r="159" spans="1:7" x14ac:dyDescent="0.25">
      <c r="A159" s="42"/>
      <c r="B159" s="42"/>
      <c r="C159" s="42"/>
      <c r="D159" s="42"/>
      <c r="E159" s="42"/>
      <c r="F159" s="42"/>
      <c r="G159" s="42"/>
    </row>
  </sheetData>
  <autoFilter ref="B1:AK12" xr:uid="{95375658-691B-4AA2-AF2B-E32E5B3BB0F0}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7779E-86C3-4169-B679-C9F646CF58A3}">
  <dimension ref="A1:L46"/>
  <sheetViews>
    <sheetView tabSelected="1" zoomScale="72" zoomScaleNormal="72" workbookViewId="0">
      <selection activeCell="R22" sqref="R22"/>
    </sheetView>
  </sheetViews>
  <sheetFormatPr defaultRowHeight="12.5" x14ac:dyDescent="0.25"/>
  <cols>
    <col min="1" max="1" width="41.36328125" style="17" customWidth="1"/>
    <col min="2" max="2" width="8.7265625" style="17"/>
    <col min="3" max="3" width="40.7265625" style="17" bestFit="1" customWidth="1"/>
    <col min="4" max="4" width="8.7265625" style="17"/>
    <col min="5" max="5" width="30.7265625" style="17" bestFit="1" customWidth="1"/>
    <col min="6" max="7" width="8.7265625" style="17"/>
    <col min="8" max="8" width="30.7265625" style="17" bestFit="1" customWidth="1"/>
    <col min="9" max="10" width="8.7265625" style="17"/>
    <col min="11" max="11" width="30.90625" style="17" bestFit="1" customWidth="1"/>
    <col min="12" max="16384" width="8.7265625" style="17"/>
  </cols>
  <sheetData>
    <row r="1" spans="1:12" x14ac:dyDescent="0.25">
      <c r="A1" s="17" t="s">
        <v>236</v>
      </c>
    </row>
    <row r="4" spans="1:12" x14ac:dyDescent="0.25">
      <c r="B4" s="17" t="s">
        <v>237</v>
      </c>
      <c r="C4" s="17" t="s">
        <v>238</v>
      </c>
      <c r="E4" s="17" t="s">
        <v>239</v>
      </c>
      <c r="F4" s="17" t="s">
        <v>240</v>
      </c>
      <c r="H4" s="17" t="s">
        <v>223</v>
      </c>
    </row>
    <row r="5" spans="1:12" x14ac:dyDescent="0.25">
      <c r="B5" s="17">
        <v>1</v>
      </c>
      <c r="C5" s="17" t="s">
        <v>241</v>
      </c>
      <c r="D5" s="17" t="s">
        <v>242</v>
      </c>
      <c r="E5" s="17" t="s">
        <v>243</v>
      </c>
      <c r="F5" s="17" t="s">
        <v>242</v>
      </c>
      <c r="H5" s="56" t="s">
        <v>244</v>
      </c>
      <c r="I5" s="56"/>
      <c r="K5" s="33" t="s">
        <v>245</v>
      </c>
      <c r="L5" s="33"/>
    </row>
    <row r="6" spans="1:12" x14ac:dyDescent="0.25">
      <c r="B6" s="17">
        <v>2</v>
      </c>
      <c r="C6" s="17" t="s">
        <v>246</v>
      </c>
      <c r="D6" s="17" t="s">
        <v>242</v>
      </c>
      <c r="E6" s="17" t="s">
        <v>247</v>
      </c>
      <c r="F6" s="17" t="s">
        <v>248</v>
      </c>
      <c r="H6" s="56" t="str">
        <f>E5</f>
        <v>Public and private physical structures</v>
      </c>
      <c r="I6" s="56">
        <f>COUNTIFS(D5:D43,F5)</f>
        <v>27</v>
      </c>
      <c r="K6" s="33" t="str">
        <f>E5</f>
        <v>Public and private physical structures</v>
      </c>
      <c r="L6" s="57">
        <f>I6/I13</f>
        <v>0.69230769230769229</v>
      </c>
    </row>
    <row r="7" spans="1:12" x14ac:dyDescent="0.25">
      <c r="B7" s="17">
        <v>3</v>
      </c>
      <c r="C7" s="17" t="s">
        <v>249</v>
      </c>
      <c r="D7" s="17" t="s">
        <v>242</v>
      </c>
      <c r="E7" s="17" t="s">
        <v>250</v>
      </c>
      <c r="F7" s="17" t="s">
        <v>251</v>
      </c>
      <c r="H7" s="56" t="str">
        <f>E6</f>
        <v>Economic infrastructure</v>
      </c>
      <c r="I7" s="56">
        <f>COUNTIFS(D5:D43,F6)</f>
        <v>3</v>
      </c>
      <c r="K7" s="33" t="str">
        <f>E6</f>
        <v>Economic infrastructure</v>
      </c>
      <c r="L7" s="57">
        <f>I7/I13</f>
        <v>7.6923076923076927E-2</v>
      </c>
    </row>
    <row r="8" spans="1:12" x14ac:dyDescent="0.25">
      <c r="B8" s="17">
        <v>4</v>
      </c>
      <c r="C8" s="17" t="s">
        <v>252</v>
      </c>
      <c r="D8" s="17" t="s">
        <v>248</v>
      </c>
      <c r="E8" s="17" t="s">
        <v>253</v>
      </c>
      <c r="F8" s="17" t="s">
        <v>254</v>
      </c>
      <c r="H8" s="56" t="s">
        <v>250</v>
      </c>
      <c r="I8" s="56">
        <f>COUNTIFS(D5:D43,F7)</f>
        <v>3</v>
      </c>
      <c r="K8" s="33" t="s">
        <v>250</v>
      </c>
      <c r="L8" s="58">
        <f>I8/I13</f>
        <v>7.6923076923076927E-2</v>
      </c>
    </row>
    <row r="9" spans="1:12" x14ac:dyDescent="0.25">
      <c r="B9" s="17">
        <v>5</v>
      </c>
      <c r="C9" s="17" t="s">
        <v>249</v>
      </c>
      <c r="D9" s="17" t="s">
        <v>242</v>
      </c>
      <c r="E9" s="17" t="s">
        <v>255</v>
      </c>
      <c r="F9" s="17" t="s">
        <v>256</v>
      </c>
      <c r="H9" s="56" t="s">
        <v>253</v>
      </c>
      <c r="I9" s="56">
        <f>COUNTIFS(D5:D43,F8)</f>
        <v>1</v>
      </c>
      <c r="K9" s="33" t="s">
        <v>253</v>
      </c>
      <c r="L9" s="58">
        <f>I9/I13</f>
        <v>2.564102564102564E-2</v>
      </c>
    </row>
    <row r="10" spans="1:12" x14ac:dyDescent="0.25">
      <c r="B10" s="17">
        <v>6</v>
      </c>
      <c r="C10" s="17" t="s">
        <v>252</v>
      </c>
      <c r="D10" s="17" t="s">
        <v>248</v>
      </c>
      <c r="E10" s="17" t="s">
        <v>257</v>
      </c>
      <c r="F10" s="17" t="s">
        <v>258</v>
      </c>
      <c r="H10" s="56" t="s">
        <v>255</v>
      </c>
      <c r="I10" s="56">
        <f>COUNTIFS(D5:D43,F9)</f>
        <v>1</v>
      </c>
      <c r="K10" s="33" t="s">
        <v>255</v>
      </c>
      <c r="L10" s="58">
        <f>I10/I13</f>
        <v>2.564102564102564E-2</v>
      </c>
    </row>
    <row r="11" spans="1:12" x14ac:dyDescent="0.25">
      <c r="B11" s="17">
        <v>7</v>
      </c>
      <c r="C11" s="18" t="s">
        <v>259</v>
      </c>
      <c r="D11" s="17" t="s">
        <v>242</v>
      </c>
      <c r="E11" s="17" t="s">
        <v>260</v>
      </c>
      <c r="F11" s="17" t="s">
        <v>261</v>
      </c>
      <c r="H11" s="56" t="s">
        <v>257</v>
      </c>
      <c r="I11" s="56">
        <f>COUNTIFS(D5:D43,F10)</f>
        <v>2</v>
      </c>
      <c r="K11" s="33" t="s">
        <v>257</v>
      </c>
      <c r="L11" s="58">
        <f>I11/I13</f>
        <v>5.128205128205128E-2</v>
      </c>
    </row>
    <row r="12" spans="1:12" x14ac:dyDescent="0.25">
      <c r="B12" s="17">
        <v>8</v>
      </c>
      <c r="C12" s="17" t="s">
        <v>262</v>
      </c>
      <c r="D12" s="17" t="s">
        <v>254</v>
      </c>
      <c r="H12" s="56" t="s">
        <v>260</v>
      </c>
      <c r="I12" s="56">
        <f>COUNTIFS(D5:D43,F11)</f>
        <v>2</v>
      </c>
      <c r="K12" s="33" t="s">
        <v>260</v>
      </c>
      <c r="L12" s="58">
        <f>I12/I13</f>
        <v>5.128205128205128E-2</v>
      </c>
    </row>
    <row r="13" spans="1:12" x14ac:dyDescent="0.25">
      <c r="B13" s="17">
        <v>9</v>
      </c>
      <c r="C13" s="17" t="s">
        <v>246</v>
      </c>
      <c r="D13" s="17" t="s">
        <v>242</v>
      </c>
      <c r="H13" s="56" t="s">
        <v>33</v>
      </c>
      <c r="I13" s="56">
        <f>SUM(I6:I12)</f>
        <v>39</v>
      </c>
      <c r="K13" s="33" t="s">
        <v>33</v>
      </c>
      <c r="L13" s="59">
        <f>SUM(L6:L12)</f>
        <v>1</v>
      </c>
    </row>
    <row r="14" spans="1:12" x14ac:dyDescent="0.25">
      <c r="B14" s="17">
        <v>10</v>
      </c>
      <c r="C14" s="17" t="s">
        <v>241</v>
      </c>
      <c r="D14" s="17" t="s">
        <v>242</v>
      </c>
    </row>
    <row r="15" spans="1:12" x14ac:dyDescent="0.25">
      <c r="B15" s="17">
        <v>11</v>
      </c>
      <c r="C15" s="17" t="s">
        <v>252</v>
      </c>
      <c r="D15" s="17" t="s">
        <v>248</v>
      </c>
    </row>
    <row r="16" spans="1:12" x14ac:dyDescent="0.25">
      <c r="B16" s="17">
        <v>12</v>
      </c>
      <c r="C16" s="17" t="s">
        <v>129</v>
      </c>
      <c r="D16" s="17" t="s">
        <v>242</v>
      </c>
    </row>
    <row r="17" spans="2:4" x14ac:dyDescent="0.25">
      <c r="B17" s="17">
        <v>13</v>
      </c>
      <c r="C17" s="17" t="s">
        <v>139</v>
      </c>
      <c r="D17" s="17" t="s">
        <v>242</v>
      </c>
    </row>
    <row r="18" spans="2:4" x14ac:dyDescent="0.25">
      <c r="B18" s="17">
        <v>14</v>
      </c>
      <c r="C18" s="17" t="s">
        <v>263</v>
      </c>
      <c r="D18" s="17" t="s">
        <v>264</v>
      </c>
    </row>
    <row r="19" spans="2:4" x14ac:dyDescent="0.25">
      <c r="B19" s="17">
        <v>15</v>
      </c>
      <c r="C19" s="17" t="s">
        <v>265</v>
      </c>
      <c r="D19" s="17" t="s">
        <v>251</v>
      </c>
    </row>
    <row r="20" spans="2:4" x14ac:dyDescent="0.25">
      <c r="B20" s="17">
        <v>16</v>
      </c>
      <c r="C20" s="17" t="s">
        <v>266</v>
      </c>
      <c r="D20" s="17" t="s">
        <v>251</v>
      </c>
    </row>
    <row r="21" spans="2:4" x14ac:dyDescent="0.25">
      <c r="B21" s="17">
        <v>17</v>
      </c>
      <c r="C21" s="17" t="s">
        <v>267</v>
      </c>
      <c r="D21" s="17" t="s">
        <v>251</v>
      </c>
    </row>
    <row r="22" spans="2:4" x14ac:dyDescent="0.25">
      <c r="B22" s="17">
        <v>18</v>
      </c>
      <c r="C22" s="17" t="s">
        <v>268</v>
      </c>
      <c r="D22" s="17" t="s">
        <v>256</v>
      </c>
    </row>
    <row r="23" spans="2:4" x14ac:dyDescent="0.25">
      <c r="B23" s="17">
        <v>19</v>
      </c>
      <c r="C23" s="17" t="s">
        <v>269</v>
      </c>
      <c r="D23" s="17" t="s">
        <v>242</v>
      </c>
    </row>
    <row r="24" spans="2:4" x14ac:dyDescent="0.25">
      <c r="B24" s="17">
        <v>20</v>
      </c>
      <c r="C24" s="17" t="s">
        <v>270</v>
      </c>
      <c r="D24" s="17" t="s">
        <v>242</v>
      </c>
    </row>
    <row r="25" spans="2:4" x14ac:dyDescent="0.25">
      <c r="B25" s="17">
        <v>21</v>
      </c>
      <c r="C25" s="18" t="s">
        <v>139</v>
      </c>
      <c r="D25" s="17" t="s">
        <v>242</v>
      </c>
    </row>
    <row r="26" spans="2:4" x14ac:dyDescent="0.25">
      <c r="B26" s="17">
        <v>22</v>
      </c>
      <c r="C26" s="18" t="s">
        <v>139</v>
      </c>
      <c r="D26" s="17" t="s">
        <v>242</v>
      </c>
    </row>
    <row r="27" spans="2:4" x14ac:dyDescent="0.25">
      <c r="B27" s="17">
        <v>23</v>
      </c>
      <c r="C27" s="18" t="s">
        <v>139</v>
      </c>
      <c r="D27" s="17" t="s">
        <v>242</v>
      </c>
    </row>
    <row r="28" spans="2:4" x14ac:dyDescent="0.25">
      <c r="B28" s="17">
        <v>24</v>
      </c>
      <c r="C28" s="18" t="s">
        <v>139</v>
      </c>
      <c r="D28" s="17" t="s">
        <v>242</v>
      </c>
    </row>
    <row r="29" spans="2:4" x14ac:dyDescent="0.25">
      <c r="B29" s="17">
        <v>25</v>
      </c>
      <c r="C29" s="18" t="s">
        <v>139</v>
      </c>
      <c r="D29" s="17" t="s">
        <v>242</v>
      </c>
    </row>
    <row r="30" spans="2:4" x14ac:dyDescent="0.25">
      <c r="B30" s="17">
        <v>26</v>
      </c>
      <c r="C30" s="60" t="s">
        <v>139</v>
      </c>
      <c r="D30" s="17" t="s">
        <v>242</v>
      </c>
    </row>
    <row r="31" spans="2:4" x14ac:dyDescent="0.25">
      <c r="B31" s="17">
        <v>27</v>
      </c>
      <c r="C31" s="60" t="s">
        <v>271</v>
      </c>
      <c r="D31" s="17" t="s">
        <v>258</v>
      </c>
    </row>
    <row r="32" spans="2:4" x14ac:dyDescent="0.25">
      <c r="B32" s="17">
        <v>28</v>
      </c>
      <c r="C32" s="60" t="s">
        <v>139</v>
      </c>
      <c r="D32" s="17" t="s">
        <v>242</v>
      </c>
    </row>
    <row r="33" spans="2:4" x14ac:dyDescent="0.25">
      <c r="B33" s="17">
        <v>29</v>
      </c>
      <c r="C33" s="60" t="s">
        <v>272</v>
      </c>
      <c r="D33" s="17" t="s">
        <v>242</v>
      </c>
    </row>
    <row r="34" spans="2:4" x14ac:dyDescent="0.25">
      <c r="B34" s="17">
        <v>30</v>
      </c>
      <c r="C34" s="60" t="s">
        <v>139</v>
      </c>
      <c r="D34" s="17" t="s">
        <v>242</v>
      </c>
    </row>
    <row r="35" spans="2:4" x14ac:dyDescent="0.25">
      <c r="B35" s="17">
        <v>31</v>
      </c>
      <c r="C35" s="60" t="s">
        <v>263</v>
      </c>
      <c r="D35" s="17" t="s">
        <v>264</v>
      </c>
    </row>
    <row r="36" spans="2:4" x14ac:dyDescent="0.25">
      <c r="B36" s="17">
        <v>32</v>
      </c>
      <c r="C36" s="60" t="s">
        <v>139</v>
      </c>
      <c r="D36" s="17" t="s">
        <v>242</v>
      </c>
    </row>
    <row r="37" spans="2:4" x14ac:dyDescent="0.25">
      <c r="B37" s="17">
        <v>33</v>
      </c>
      <c r="C37" s="60" t="s">
        <v>271</v>
      </c>
      <c r="D37" s="17" t="s">
        <v>258</v>
      </c>
    </row>
    <row r="38" spans="2:4" x14ac:dyDescent="0.25">
      <c r="B38" s="17">
        <v>34</v>
      </c>
      <c r="C38" s="60" t="s">
        <v>273</v>
      </c>
      <c r="D38" s="17" t="s">
        <v>242</v>
      </c>
    </row>
    <row r="39" spans="2:4" ht="25" x14ac:dyDescent="0.25">
      <c r="B39" s="17">
        <v>35</v>
      </c>
      <c r="C39" s="60" t="s">
        <v>274</v>
      </c>
      <c r="D39" s="17" t="s">
        <v>242</v>
      </c>
    </row>
    <row r="40" spans="2:4" x14ac:dyDescent="0.25">
      <c r="B40" s="17">
        <v>36</v>
      </c>
      <c r="C40" s="18" t="s">
        <v>273</v>
      </c>
      <c r="D40" s="17" t="s">
        <v>242</v>
      </c>
    </row>
    <row r="41" spans="2:4" ht="25" x14ac:dyDescent="0.25">
      <c r="B41" s="17">
        <v>37</v>
      </c>
      <c r="C41" s="60" t="s">
        <v>275</v>
      </c>
      <c r="D41" s="17" t="s">
        <v>242</v>
      </c>
    </row>
    <row r="42" spans="2:4" x14ac:dyDescent="0.25">
      <c r="B42" s="17">
        <v>38</v>
      </c>
      <c r="C42" s="60" t="s">
        <v>273</v>
      </c>
      <c r="D42" s="17" t="s">
        <v>242</v>
      </c>
    </row>
    <row r="43" spans="2:4" ht="25" x14ac:dyDescent="0.25">
      <c r="B43" s="17">
        <v>39</v>
      </c>
      <c r="C43" s="60" t="s">
        <v>276</v>
      </c>
      <c r="D43" s="17" t="s">
        <v>242</v>
      </c>
    </row>
    <row r="44" spans="2:4" x14ac:dyDescent="0.25">
      <c r="C44" s="18"/>
    </row>
    <row r="45" spans="2:4" x14ac:dyDescent="0.25">
      <c r="C45" s="18"/>
    </row>
    <row r="46" spans="2:4" x14ac:dyDescent="0.25">
      <c r="C46" s="6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17179-C511-4C81-A4CA-E5F8B0CFC8B6}">
  <dimension ref="A1:H37"/>
  <sheetViews>
    <sheetView zoomScale="74" zoomScaleNormal="74" workbookViewId="0">
      <selection activeCell="N27" sqref="N27"/>
    </sheetView>
  </sheetViews>
  <sheetFormatPr defaultRowHeight="12.5" x14ac:dyDescent="0.25"/>
  <cols>
    <col min="1" max="1" width="57.7265625" style="17" bestFit="1" customWidth="1"/>
    <col min="2" max="16384" width="8.7265625" style="17"/>
  </cols>
  <sheetData>
    <row r="1" spans="1:8" ht="25.5" thickBot="1" x14ac:dyDescent="0.3">
      <c r="A1" s="43" t="s">
        <v>235</v>
      </c>
      <c r="B1" s="44" t="s">
        <v>33</v>
      </c>
      <c r="C1" s="45" t="s">
        <v>34</v>
      </c>
      <c r="D1" s="45" t="s">
        <v>36</v>
      </c>
      <c r="E1" s="45" t="s">
        <v>37</v>
      </c>
      <c r="F1" s="45" t="s">
        <v>38</v>
      </c>
      <c r="G1" s="45" t="s">
        <v>35</v>
      </c>
      <c r="H1" s="44" t="s">
        <v>33</v>
      </c>
    </row>
    <row r="2" spans="1:8" ht="13" thickBot="1" x14ac:dyDescent="0.3">
      <c r="A2" s="46" t="s">
        <v>0</v>
      </c>
      <c r="B2" s="47">
        <v>22</v>
      </c>
      <c r="C2" s="48">
        <v>4.5454545454545456E-2</v>
      </c>
      <c r="D2" s="48">
        <v>0.18181818181818182</v>
      </c>
      <c r="E2" s="48">
        <v>0.31818181818181818</v>
      </c>
      <c r="F2" s="48">
        <v>0.18181818181818182</v>
      </c>
      <c r="G2" s="48">
        <v>0.27272727272727271</v>
      </c>
      <c r="H2" s="49">
        <v>1</v>
      </c>
    </row>
    <row r="3" spans="1:8" ht="13" thickBot="1" x14ac:dyDescent="0.3">
      <c r="A3" s="46" t="s">
        <v>1</v>
      </c>
      <c r="B3" s="47">
        <v>23</v>
      </c>
      <c r="C3" s="48">
        <v>0.17391304347826086</v>
      </c>
      <c r="D3" s="48">
        <v>0.39130434782608697</v>
      </c>
      <c r="E3" s="48">
        <v>0.39130434782608697</v>
      </c>
      <c r="F3" s="48">
        <v>0</v>
      </c>
      <c r="G3" s="48">
        <v>4.3478260869565216E-2</v>
      </c>
      <c r="H3" s="49">
        <v>1</v>
      </c>
    </row>
    <row r="4" spans="1:8" ht="13" thickBot="1" x14ac:dyDescent="0.3">
      <c r="A4" s="46" t="s">
        <v>2</v>
      </c>
      <c r="B4" s="47">
        <v>24</v>
      </c>
      <c r="C4" s="48">
        <v>0.625</v>
      </c>
      <c r="D4" s="48">
        <v>4.1666666666666664E-2</v>
      </c>
      <c r="E4" s="48">
        <v>0.125</v>
      </c>
      <c r="F4" s="48">
        <v>0.20833333333333334</v>
      </c>
      <c r="G4" s="48">
        <v>0</v>
      </c>
      <c r="H4" s="49">
        <v>1</v>
      </c>
    </row>
    <row r="5" spans="1:8" ht="13" thickBot="1" x14ac:dyDescent="0.3">
      <c r="A5" s="46" t="s">
        <v>3</v>
      </c>
      <c r="B5" s="47">
        <v>24</v>
      </c>
      <c r="C5" s="48">
        <v>0.33333333333333331</v>
      </c>
      <c r="D5" s="48">
        <v>0.54166666666666663</v>
      </c>
      <c r="E5" s="48">
        <v>0.125</v>
      </c>
      <c r="F5" s="48">
        <v>0</v>
      </c>
      <c r="G5" s="48">
        <v>0</v>
      </c>
      <c r="H5" s="49">
        <v>1</v>
      </c>
    </row>
    <row r="6" spans="1:8" ht="13" thickBot="1" x14ac:dyDescent="0.3">
      <c r="A6" s="50" t="s">
        <v>4</v>
      </c>
      <c r="B6" s="51">
        <v>24</v>
      </c>
      <c r="C6" s="52">
        <v>0</v>
      </c>
      <c r="D6" s="52">
        <v>8.3333333333333329E-2</v>
      </c>
      <c r="E6" s="52">
        <v>0.29166666666666669</v>
      </c>
      <c r="F6" s="52">
        <v>0.20833333333333334</v>
      </c>
      <c r="G6" s="52">
        <v>0.41666666666666669</v>
      </c>
      <c r="H6" s="53">
        <v>1</v>
      </c>
    </row>
    <row r="7" spans="1:8" ht="13" thickBot="1" x14ac:dyDescent="0.3">
      <c r="A7" s="46" t="s">
        <v>5</v>
      </c>
      <c r="B7" s="47">
        <v>23</v>
      </c>
      <c r="C7" s="48">
        <v>0.13043478260869565</v>
      </c>
      <c r="D7" s="48">
        <v>0.47826086956521741</v>
      </c>
      <c r="E7" s="48">
        <v>0.21739130434782608</v>
      </c>
      <c r="F7" s="48">
        <v>0.17391304347826086</v>
      </c>
      <c r="G7" s="48">
        <v>0</v>
      </c>
      <c r="H7" s="49">
        <v>1</v>
      </c>
    </row>
    <row r="8" spans="1:8" ht="13" thickBot="1" x14ac:dyDescent="0.3">
      <c r="A8" s="46" t="s">
        <v>74</v>
      </c>
      <c r="B8" s="47">
        <v>22</v>
      </c>
      <c r="C8" s="48">
        <v>0</v>
      </c>
      <c r="D8" s="48">
        <v>0.45454545454545453</v>
      </c>
      <c r="E8" s="48">
        <v>0.36363636363636365</v>
      </c>
      <c r="F8" s="48">
        <v>0.13636363636363635</v>
      </c>
      <c r="G8" s="48">
        <v>4.5454545454545456E-2</v>
      </c>
      <c r="H8" s="49">
        <v>0.99999999999999989</v>
      </c>
    </row>
    <row r="9" spans="1:8" ht="13" thickBot="1" x14ac:dyDescent="0.3">
      <c r="A9" s="46" t="s">
        <v>75</v>
      </c>
      <c r="B9" s="47">
        <v>22</v>
      </c>
      <c r="C9" s="48">
        <v>0.31818181818181818</v>
      </c>
      <c r="D9" s="48">
        <v>0.45454545454545453</v>
      </c>
      <c r="E9" s="48">
        <v>0.18181818181818182</v>
      </c>
      <c r="F9" s="48">
        <v>0</v>
      </c>
      <c r="G9" s="48">
        <v>4.5454545454545456E-2</v>
      </c>
      <c r="H9" s="49">
        <v>1</v>
      </c>
    </row>
    <row r="10" spans="1:8" ht="13" thickBot="1" x14ac:dyDescent="0.3">
      <c r="A10" s="46" t="s">
        <v>6</v>
      </c>
      <c r="B10" s="47">
        <v>24</v>
      </c>
      <c r="C10" s="48">
        <v>0.45833333333333331</v>
      </c>
      <c r="D10" s="48">
        <v>8.3333333333333329E-2</v>
      </c>
      <c r="E10" s="48">
        <v>0.25</v>
      </c>
      <c r="F10" s="48">
        <v>8.3333333333333329E-2</v>
      </c>
      <c r="G10" s="48">
        <v>0.125</v>
      </c>
      <c r="H10" s="49">
        <v>1</v>
      </c>
    </row>
    <row r="11" spans="1:8" ht="13" thickBot="1" x14ac:dyDescent="0.3">
      <c r="A11" s="46" t="s">
        <v>7</v>
      </c>
      <c r="B11" s="47">
        <v>23</v>
      </c>
      <c r="C11" s="48">
        <v>0.13043478260869565</v>
      </c>
      <c r="D11" s="48">
        <v>4.3478260869565216E-2</v>
      </c>
      <c r="E11" s="48">
        <v>0.43478260869565216</v>
      </c>
      <c r="F11" s="48">
        <v>0.34782608695652173</v>
      </c>
      <c r="G11" s="48">
        <v>4.3478260869565216E-2</v>
      </c>
      <c r="H11" s="49">
        <v>1</v>
      </c>
    </row>
    <row r="12" spans="1:8" ht="13" thickBot="1" x14ac:dyDescent="0.3">
      <c r="A12" s="46" t="s">
        <v>8</v>
      </c>
      <c r="B12" s="47">
        <v>23</v>
      </c>
      <c r="C12" s="48">
        <v>0.13043478260869565</v>
      </c>
      <c r="D12" s="48">
        <v>0.34782608695652173</v>
      </c>
      <c r="E12" s="48">
        <v>4.3478260869565216E-2</v>
      </c>
      <c r="F12" s="48">
        <v>0.2608695652173913</v>
      </c>
      <c r="G12" s="48">
        <v>0.21739130434782608</v>
      </c>
      <c r="H12" s="49">
        <v>0.99999999999999989</v>
      </c>
    </row>
    <row r="13" spans="1:8" ht="13" thickBot="1" x14ac:dyDescent="0.3">
      <c r="A13" s="50" t="s">
        <v>9</v>
      </c>
      <c r="B13" s="51">
        <v>23</v>
      </c>
      <c r="C13" s="52">
        <v>8.6956521739130432E-2</v>
      </c>
      <c r="D13" s="52">
        <v>0</v>
      </c>
      <c r="E13" s="52">
        <v>8.6956521739130432E-2</v>
      </c>
      <c r="F13" s="52">
        <v>0.52173913043478259</v>
      </c>
      <c r="G13" s="52">
        <v>0.30434782608695654</v>
      </c>
      <c r="H13" s="53">
        <v>1</v>
      </c>
    </row>
    <row r="14" spans="1:8" ht="13" thickBot="1" x14ac:dyDescent="0.3">
      <c r="A14" s="50" t="s">
        <v>10</v>
      </c>
      <c r="B14" s="51">
        <v>23</v>
      </c>
      <c r="C14" s="52">
        <v>8.6956521739130432E-2</v>
      </c>
      <c r="D14" s="52">
        <v>0</v>
      </c>
      <c r="E14" s="52">
        <v>0</v>
      </c>
      <c r="F14" s="52">
        <v>0.13043478260869565</v>
      </c>
      <c r="G14" s="52">
        <v>0.78260869565217395</v>
      </c>
      <c r="H14" s="53">
        <v>1</v>
      </c>
    </row>
    <row r="15" spans="1:8" ht="13" thickBot="1" x14ac:dyDescent="0.3">
      <c r="A15" s="46" t="s">
        <v>11</v>
      </c>
      <c r="B15" s="47">
        <v>24</v>
      </c>
      <c r="C15" s="48">
        <v>0</v>
      </c>
      <c r="D15" s="48">
        <v>0</v>
      </c>
      <c r="E15" s="48">
        <v>0.45833333333333331</v>
      </c>
      <c r="F15" s="48">
        <v>0.33333333333333331</v>
      </c>
      <c r="G15" s="48">
        <v>0.20833333333333334</v>
      </c>
      <c r="H15" s="49">
        <v>1</v>
      </c>
    </row>
    <row r="16" spans="1:8" ht="13" thickBot="1" x14ac:dyDescent="0.3">
      <c r="A16" s="50" t="s">
        <v>12</v>
      </c>
      <c r="B16" s="51">
        <v>23</v>
      </c>
      <c r="C16" s="52">
        <v>0</v>
      </c>
      <c r="D16" s="52">
        <v>8.6956521739130432E-2</v>
      </c>
      <c r="E16" s="52">
        <v>8.6956521739130432E-2</v>
      </c>
      <c r="F16" s="52">
        <v>0.47826086956521741</v>
      </c>
      <c r="G16" s="52">
        <v>0.34782608695652173</v>
      </c>
      <c r="H16" s="53">
        <v>1</v>
      </c>
    </row>
    <row r="17" spans="1:8" ht="13" thickBot="1" x14ac:dyDescent="0.3">
      <c r="A17" s="50" t="s">
        <v>13</v>
      </c>
      <c r="B17" s="51">
        <v>24</v>
      </c>
      <c r="C17" s="52">
        <v>4.1666666666666664E-2</v>
      </c>
      <c r="D17" s="52">
        <v>4.1666666666666664E-2</v>
      </c>
      <c r="E17" s="52">
        <v>0.125</v>
      </c>
      <c r="F17" s="52">
        <v>4.1666666666666664E-2</v>
      </c>
      <c r="G17" s="52">
        <v>0.75</v>
      </c>
      <c r="H17" s="53">
        <v>1</v>
      </c>
    </row>
    <row r="18" spans="1:8" ht="13" thickBot="1" x14ac:dyDescent="0.3">
      <c r="A18" s="46" t="s">
        <v>14</v>
      </c>
      <c r="B18" s="47">
        <v>24</v>
      </c>
      <c r="C18" s="48">
        <v>0.20833333333333334</v>
      </c>
      <c r="D18" s="48">
        <v>0.20833333333333334</v>
      </c>
      <c r="E18" s="48">
        <v>8.3333333333333329E-2</v>
      </c>
      <c r="F18" s="48">
        <v>0.25</v>
      </c>
      <c r="G18" s="48">
        <v>0.25</v>
      </c>
      <c r="H18" s="49">
        <v>1</v>
      </c>
    </row>
    <row r="19" spans="1:8" ht="13" thickBot="1" x14ac:dyDescent="0.3">
      <c r="A19" s="46" t="s">
        <v>15</v>
      </c>
      <c r="B19" s="47">
        <v>24</v>
      </c>
      <c r="C19" s="48">
        <v>0.125</v>
      </c>
      <c r="D19" s="48">
        <v>0.16666666666666666</v>
      </c>
      <c r="E19" s="48">
        <v>0.45833333333333331</v>
      </c>
      <c r="F19" s="48">
        <v>0.25</v>
      </c>
      <c r="G19" s="48">
        <v>0</v>
      </c>
      <c r="H19" s="49">
        <v>1</v>
      </c>
    </row>
    <row r="20" spans="1:8" ht="13" thickBot="1" x14ac:dyDescent="0.3">
      <c r="A20" s="46" t="s">
        <v>16</v>
      </c>
      <c r="B20" s="47">
        <v>24</v>
      </c>
      <c r="C20" s="48">
        <v>8.3333333333333329E-2</v>
      </c>
      <c r="D20" s="48">
        <v>0.125</v>
      </c>
      <c r="E20" s="48">
        <v>0.125</v>
      </c>
      <c r="F20" s="48">
        <v>0.33333333333333331</v>
      </c>
      <c r="G20" s="48">
        <v>0.33333333333333331</v>
      </c>
      <c r="H20" s="49">
        <v>1</v>
      </c>
    </row>
    <row r="21" spans="1:8" ht="13" thickBot="1" x14ac:dyDescent="0.3">
      <c r="A21" s="50" t="s">
        <v>17</v>
      </c>
      <c r="B21" s="51">
        <v>23</v>
      </c>
      <c r="C21" s="52">
        <v>4.3478260869565216E-2</v>
      </c>
      <c r="D21" s="52">
        <v>0</v>
      </c>
      <c r="E21" s="52">
        <v>0.39130434782608697</v>
      </c>
      <c r="F21" s="52">
        <v>0.13043478260869565</v>
      </c>
      <c r="G21" s="52">
        <v>0.43478260869565216</v>
      </c>
      <c r="H21" s="53">
        <v>1</v>
      </c>
    </row>
    <row r="22" spans="1:8" ht="13" thickBot="1" x14ac:dyDescent="0.3">
      <c r="A22" s="46" t="s">
        <v>18</v>
      </c>
      <c r="B22" s="47">
        <v>23</v>
      </c>
      <c r="C22" s="48">
        <v>8.6956521739130432E-2</v>
      </c>
      <c r="D22" s="48">
        <v>0.30434782608695654</v>
      </c>
      <c r="E22" s="48">
        <v>0.43478260869565216</v>
      </c>
      <c r="F22" s="48">
        <v>0.17391304347826086</v>
      </c>
      <c r="G22" s="48">
        <v>0</v>
      </c>
      <c r="H22" s="49">
        <v>1</v>
      </c>
    </row>
    <row r="23" spans="1:8" ht="13" thickBot="1" x14ac:dyDescent="0.3">
      <c r="A23" s="46" t="s">
        <v>19</v>
      </c>
      <c r="B23" s="47">
        <v>23</v>
      </c>
      <c r="C23" s="48">
        <v>0</v>
      </c>
      <c r="D23" s="48">
        <v>0.13043478260869565</v>
      </c>
      <c r="E23" s="48">
        <v>0.47826086956521741</v>
      </c>
      <c r="F23" s="48">
        <v>0.13043478260869565</v>
      </c>
      <c r="G23" s="48">
        <v>0.2608695652173913</v>
      </c>
      <c r="H23" s="49">
        <v>1</v>
      </c>
    </row>
    <row r="24" spans="1:8" ht="13" thickBot="1" x14ac:dyDescent="0.3">
      <c r="A24" s="46" t="s">
        <v>20</v>
      </c>
      <c r="B24" s="47">
        <v>23</v>
      </c>
      <c r="C24" s="48">
        <v>8.6956521739130432E-2</v>
      </c>
      <c r="D24" s="48">
        <v>0.17391304347826086</v>
      </c>
      <c r="E24" s="48">
        <v>0.34782608695652173</v>
      </c>
      <c r="F24" s="48">
        <v>4.3478260869565216E-2</v>
      </c>
      <c r="G24" s="48">
        <v>0.34782608695652173</v>
      </c>
      <c r="H24" s="49">
        <v>1</v>
      </c>
    </row>
    <row r="25" spans="1:8" ht="13" thickBot="1" x14ac:dyDescent="0.3">
      <c r="A25" s="50" t="s">
        <v>21</v>
      </c>
      <c r="B25" s="51">
        <v>24</v>
      </c>
      <c r="C25" s="52">
        <v>0</v>
      </c>
      <c r="D25" s="52">
        <v>0.16666666666666666</v>
      </c>
      <c r="E25" s="52">
        <v>8.3333333333333329E-2</v>
      </c>
      <c r="F25" s="52">
        <v>0.33333333333333331</v>
      </c>
      <c r="G25" s="52">
        <v>0.41666666666666669</v>
      </c>
      <c r="H25" s="53">
        <v>1</v>
      </c>
    </row>
    <row r="26" spans="1:8" ht="13" thickBot="1" x14ac:dyDescent="0.3">
      <c r="A26" s="46" t="s">
        <v>22</v>
      </c>
      <c r="B26" s="47">
        <v>23</v>
      </c>
      <c r="C26" s="48">
        <v>0.2608695652173913</v>
      </c>
      <c r="D26" s="48">
        <v>0.17391304347826086</v>
      </c>
      <c r="E26" s="48">
        <v>0.43478260869565216</v>
      </c>
      <c r="F26" s="48">
        <v>8.6956521739130432E-2</v>
      </c>
      <c r="G26" s="48">
        <v>4.3478260869565216E-2</v>
      </c>
      <c r="H26" s="49">
        <v>1</v>
      </c>
    </row>
    <row r="27" spans="1:8" ht="13" thickBot="1" x14ac:dyDescent="0.3">
      <c r="A27" s="46" t="s">
        <v>23</v>
      </c>
      <c r="B27" s="47">
        <v>23</v>
      </c>
      <c r="C27" s="48">
        <v>8.6956521739130432E-2</v>
      </c>
      <c r="D27" s="48">
        <v>0.2608695652173913</v>
      </c>
      <c r="E27" s="48">
        <v>0.34782608695652173</v>
      </c>
      <c r="F27" s="48">
        <v>0.13043478260869565</v>
      </c>
      <c r="G27" s="48">
        <v>0.17391304347826086</v>
      </c>
      <c r="H27" s="49">
        <v>1</v>
      </c>
    </row>
    <row r="28" spans="1:8" ht="13" thickBot="1" x14ac:dyDescent="0.3">
      <c r="A28" s="46" t="s">
        <v>24</v>
      </c>
      <c r="B28" s="47">
        <v>23</v>
      </c>
      <c r="C28" s="48">
        <v>4.3478260869565216E-2</v>
      </c>
      <c r="D28" s="48">
        <v>0</v>
      </c>
      <c r="E28" s="48">
        <v>0.21739130434782608</v>
      </c>
      <c r="F28" s="48">
        <v>0.52173913043478259</v>
      </c>
      <c r="G28" s="48">
        <v>0.21739130434782608</v>
      </c>
      <c r="H28" s="49">
        <v>0.99999999999999989</v>
      </c>
    </row>
    <row r="29" spans="1:8" ht="13" thickBot="1" x14ac:dyDescent="0.3">
      <c r="A29" s="46" t="s">
        <v>25</v>
      </c>
      <c r="B29" s="47">
        <v>23</v>
      </c>
      <c r="C29" s="48">
        <v>0.21739130434782608</v>
      </c>
      <c r="D29" s="48">
        <v>4.3478260869565216E-2</v>
      </c>
      <c r="E29" s="48">
        <v>0.65217391304347827</v>
      </c>
      <c r="F29" s="48">
        <v>4.3478260869565216E-2</v>
      </c>
      <c r="G29" s="48">
        <v>4.3478260869565216E-2</v>
      </c>
      <c r="H29" s="49">
        <v>1</v>
      </c>
    </row>
    <row r="30" spans="1:8" ht="13" thickBot="1" x14ac:dyDescent="0.3">
      <c r="A30" s="46" t="s">
        <v>26</v>
      </c>
      <c r="B30" s="47">
        <v>23</v>
      </c>
      <c r="C30" s="48">
        <v>8.6956521739130432E-2</v>
      </c>
      <c r="D30" s="48">
        <v>0.21739130434782608</v>
      </c>
      <c r="E30" s="48">
        <v>0.39130434782608697</v>
      </c>
      <c r="F30" s="48">
        <v>0.30434782608695654</v>
      </c>
      <c r="G30" s="48">
        <v>0</v>
      </c>
      <c r="H30" s="49">
        <v>1</v>
      </c>
    </row>
    <row r="31" spans="1:8" ht="13" thickBot="1" x14ac:dyDescent="0.3">
      <c r="A31" s="46" t="s">
        <v>27</v>
      </c>
      <c r="B31" s="47">
        <v>23</v>
      </c>
      <c r="C31" s="48">
        <v>0.13043478260869565</v>
      </c>
      <c r="D31" s="48">
        <v>8.6956521739130432E-2</v>
      </c>
      <c r="E31" s="48">
        <v>0.13043478260869565</v>
      </c>
      <c r="F31" s="48">
        <v>0.47826086956521741</v>
      </c>
      <c r="G31" s="48">
        <v>0.17391304347826086</v>
      </c>
      <c r="H31" s="49">
        <v>1</v>
      </c>
    </row>
    <row r="32" spans="1:8" ht="13" thickBot="1" x14ac:dyDescent="0.3">
      <c r="A32" s="46" t="s">
        <v>28</v>
      </c>
      <c r="B32" s="47">
        <v>23</v>
      </c>
      <c r="C32" s="48">
        <v>0</v>
      </c>
      <c r="D32" s="48">
        <v>4.3478260869565216E-2</v>
      </c>
      <c r="E32" s="48">
        <v>8.6956521739130432E-2</v>
      </c>
      <c r="F32" s="48">
        <v>0.60869565217391308</v>
      </c>
      <c r="G32" s="48">
        <v>0.2608695652173913</v>
      </c>
      <c r="H32" s="49">
        <v>1</v>
      </c>
    </row>
    <row r="33" spans="1:8" ht="13" thickBot="1" x14ac:dyDescent="0.3">
      <c r="A33" s="50" t="s">
        <v>76</v>
      </c>
      <c r="B33" s="51">
        <v>13</v>
      </c>
      <c r="C33" s="52">
        <v>0</v>
      </c>
      <c r="D33" s="52">
        <v>7.6923076923076927E-2</v>
      </c>
      <c r="E33" s="52">
        <v>0</v>
      </c>
      <c r="F33" s="52">
        <v>7.6923076923076927E-2</v>
      </c>
      <c r="G33" s="52">
        <v>0.84615384615384615</v>
      </c>
      <c r="H33" s="53">
        <v>1</v>
      </c>
    </row>
    <row r="34" spans="1:8" ht="13" thickBot="1" x14ac:dyDescent="0.3">
      <c r="A34" s="46" t="s">
        <v>29</v>
      </c>
      <c r="B34" s="47">
        <v>23</v>
      </c>
      <c r="C34" s="48">
        <v>8.6956521739130432E-2</v>
      </c>
      <c r="D34" s="48">
        <v>0.17391304347826086</v>
      </c>
      <c r="E34" s="48">
        <v>0.65217391304347827</v>
      </c>
      <c r="F34" s="48">
        <v>8.6956521739130432E-2</v>
      </c>
      <c r="G34" s="48">
        <v>0</v>
      </c>
      <c r="H34" s="49">
        <v>1</v>
      </c>
    </row>
    <row r="35" spans="1:8" ht="13" thickBot="1" x14ac:dyDescent="0.3">
      <c r="A35" s="46" t="s">
        <v>30</v>
      </c>
      <c r="B35" s="47">
        <v>23</v>
      </c>
      <c r="C35" s="48">
        <v>0.52173913043478259</v>
      </c>
      <c r="D35" s="48">
        <v>0.13043478260869565</v>
      </c>
      <c r="E35" s="48">
        <v>8.6956521739130432E-2</v>
      </c>
      <c r="F35" s="48">
        <v>0.2608695652173913</v>
      </c>
      <c r="G35" s="48">
        <v>0</v>
      </c>
      <c r="H35" s="49">
        <v>1</v>
      </c>
    </row>
    <row r="36" spans="1:8" ht="13" thickBot="1" x14ac:dyDescent="0.3">
      <c r="A36" s="50" t="s">
        <v>31</v>
      </c>
      <c r="B36" s="51">
        <v>23</v>
      </c>
      <c r="C36" s="52">
        <v>0</v>
      </c>
      <c r="D36" s="52">
        <v>0.2608695652173913</v>
      </c>
      <c r="E36" s="52">
        <v>0.13043478260869565</v>
      </c>
      <c r="F36" s="52">
        <v>0.47826086956521741</v>
      </c>
      <c r="G36" s="52">
        <v>0.13043478260869565</v>
      </c>
      <c r="H36" s="53">
        <v>1</v>
      </c>
    </row>
    <row r="37" spans="1:8" ht="13" thickBot="1" x14ac:dyDescent="0.3">
      <c r="A37" s="46" t="s">
        <v>32</v>
      </c>
      <c r="B37" s="47">
        <v>23</v>
      </c>
      <c r="C37" s="48">
        <v>4.3478260869565216E-2</v>
      </c>
      <c r="D37" s="48">
        <v>4.3478260869565216E-2</v>
      </c>
      <c r="E37" s="48">
        <v>0.34782608695652173</v>
      </c>
      <c r="F37" s="48">
        <v>0.39130434782608697</v>
      </c>
      <c r="G37" s="48">
        <v>0.17391304347826086</v>
      </c>
      <c r="H37" s="49">
        <v>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E2DA4-B899-4568-B827-1538930395E1}">
  <dimension ref="A1:G7"/>
  <sheetViews>
    <sheetView topLeftCell="B1" zoomScale="70" zoomScaleNormal="70" workbookViewId="0">
      <selection activeCell="S7" sqref="S7"/>
    </sheetView>
  </sheetViews>
  <sheetFormatPr defaultRowHeight="12.5" x14ac:dyDescent="0.25"/>
  <cols>
    <col min="1" max="1" width="44" style="17" bestFit="1" customWidth="1"/>
    <col min="2" max="2" width="17.81640625" style="17" bestFit="1" customWidth="1"/>
    <col min="3" max="3" width="13.90625" style="17" bestFit="1" customWidth="1"/>
    <col min="4" max="4" width="39.6328125" style="17" bestFit="1" customWidth="1"/>
    <col min="5" max="5" width="24.453125" style="17" bestFit="1" customWidth="1"/>
    <col min="6" max="6" width="6.7265625" style="17" bestFit="1" customWidth="1"/>
    <col min="7" max="7" width="11.08984375" style="17" bestFit="1" customWidth="1"/>
    <col min="8" max="16384" width="8.7265625" style="17"/>
  </cols>
  <sheetData>
    <row r="1" spans="1:7" x14ac:dyDescent="0.25">
      <c r="A1" s="17" t="s">
        <v>234</v>
      </c>
      <c r="B1" s="17" t="s">
        <v>183</v>
      </c>
    </row>
    <row r="2" spans="1:7" x14ac:dyDescent="0.25">
      <c r="A2" s="17" t="s">
        <v>184</v>
      </c>
      <c r="B2" s="17" t="s">
        <v>82</v>
      </c>
      <c r="C2" s="17" t="s">
        <v>127</v>
      </c>
      <c r="D2" s="17" t="s">
        <v>94</v>
      </c>
      <c r="E2" s="17" t="s">
        <v>102</v>
      </c>
      <c r="F2" s="17" t="s">
        <v>187</v>
      </c>
      <c r="G2" s="17" t="s">
        <v>188</v>
      </c>
    </row>
    <row r="3" spans="1:7" x14ac:dyDescent="0.25">
      <c r="A3" s="20" t="s">
        <v>93</v>
      </c>
      <c r="B3" s="17">
        <v>1</v>
      </c>
      <c r="D3" s="17">
        <v>2</v>
      </c>
      <c r="E3" s="17">
        <v>2</v>
      </c>
      <c r="G3" s="17">
        <v>5</v>
      </c>
    </row>
    <row r="4" spans="1:7" x14ac:dyDescent="0.25">
      <c r="A4" s="20" t="s">
        <v>143</v>
      </c>
      <c r="C4" s="17">
        <v>1</v>
      </c>
      <c r="G4" s="17">
        <v>1</v>
      </c>
    </row>
    <row r="5" spans="1:7" x14ac:dyDescent="0.25">
      <c r="A5" s="20" t="s">
        <v>81</v>
      </c>
      <c r="B5" s="17">
        <v>2</v>
      </c>
      <c r="C5" s="17">
        <v>1</v>
      </c>
      <c r="E5" s="17">
        <v>4</v>
      </c>
      <c r="G5" s="17">
        <v>7</v>
      </c>
    </row>
    <row r="6" spans="1:7" x14ac:dyDescent="0.25">
      <c r="A6" s="20" t="s">
        <v>187</v>
      </c>
    </row>
    <row r="7" spans="1:7" x14ac:dyDescent="0.25">
      <c r="A7" s="20" t="s">
        <v>188</v>
      </c>
      <c r="B7" s="17">
        <v>3</v>
      </c>
      <c r="C7" s="17">
        <v>2</v>
      </c>
      <c r="D7" s="17">
        <v>2</v>
      </c>
      <c r="E7" s="17">
        <v>6</v>
      </c>
      <c r="G7" s="17">
        <v>13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99461-7D0C-4D8B-A4FE-4E49E566CCAB}">
  <sheetPr>
    <outlinePr summaryBelow="0" summaryRight="0"/>
  </sheetPr>
  <dimension ref="A1:BI43"/>
  <sheetViews>
    <sheetView topLeftCell="V1" zoomScale="64" zoomScaleNormal="64" workbookViewId="0">
      <pane ySplit="1" topLeftCell="A2" activePane="bottomLeft" state="frozen"/>
      <selection pane="bottomLeft" activeCell="V25" sqref="V25"/>
    </sheetView>
  </sheetViews>
  <sheetFormatPr defaultColWidth="14.453125" defaultRowHeight="15.75" customHeight="1" x14ac:dyDescent="0.25"/>
  <cols>
    <col min="1" max="1" width="21.54296875" style="17" customWidth="1"/>
    <col min="2" max="2" width="30.7265625" style="17" bestFit="1" customWidth="1"/>
    <col min="3" max="4" width="30.7265625" style="17" customWidth="1"/>
    <col min="5" max="5" width="21.54296875" style="17" customWidth="1"/>
    <col min="6" max="6" width="56.08984375" style="17" bestFit="1" customWidth="1"/>
    <col min="7" max="7" width="56.08984375" style="17" customWidth="1"/>
    <col min="8" max="8" width="49.81640625" style="17" bestFit="1" customWidth="1"/>
    <col min="9" max="9" width="40.26953125" style="17" bestFit="1" customWidth="1"/>
    <col min="10" max="10" width="43.7265625" style="17" bestFit="1" customWidth="1"/>
    <col min="11" max="11" width="60" style="17" bestFit="1" customWidth="1"/>
    <col min="12" max="13" width="60" style="17" customWidth="1"/>
    <col min="14" max="14" width="43.1796875" style="17" bestFit="1" customWidth="1"/>
    <col min="15" max="16" width="43.1796875" style="17" customWidth="1"/>
    <col min="17" max="17" width="99.08984375" style="17" customWidth="1"/>
    <col min="18" max="18" width="49.453125" style="17" bestFit="1" customWidth="1"/>
    <col min="19" max="20" width="49.453125" style="17" customWidth="1"/>
    <col min="21" max="21" width="64.1796875" style="17" bestFit="1" customWidth="1"/>
    <col min="22" max="22" width="89.36328125" style="17" bestFit="1" customWidth="1"/>
    <col min="23" max="23" width="129.54296875" style="17" bestFit="1" customWidth="1"/>
    <col min="24" max="24" width="130.08984375" style="17" bestFit="1" customWidth="1"/>
    <col min="25" max="25" width="19.1796875" style="17" bestFit="1" customWidth="1"/>
    <col min="26" max="30" width="21.54296875" style="17" customWidth="1"/>
    <col min="31" max="31" width="50.90625" style="17" bestFit="1" customWidth="1"/>
    <col min="32" max="32" width="57.7265625" style="17" bestFit="1" customWidth="1"/>
    <col min="33" max="33" width="49.81640625" style="17" bestFit="1" customWidth="1"/>
    <col min="34" max="34" width="34.54296875" style="17" bestFit="1" customWidth="1"/>
    <col min="35" max="35" width="21.54296875" style="17" customWidth="1"/>
    <col min="36" max="36" width="23.90625" style="17" bestFit="1" customWidth="1"/>
    <col min="37" max="37" width="19.90625" style="17" bestFit="1" customWidth="1"/>
    <col min="38" max="38" width="26.54296875" style="17" bestFit="1" customWidth="1"/>
    <col min="39" max="39" width="38.6328125" style="17" bestFit="1" customWidth="1"/>
    <col min="40" max="40" width="56.08984375" style="17" bestFit="1" customWidth="1"/>
    <col min="41" max="41" width="23.26953125" style="17" bestFit="1" customWidth="1"/>
    <col min="42" max="43" width="21.54296875" style="17" customWidth="1"/>
    <col min="44" max="44" width="32.1796875" style="17" bestFit="1" customWidth="1"/>
    <col min="45" max="45" width="45.26953125" style="17" bestFit="1" customWidth="1"/>
    <col min="46" max="46" width="28.54296875" style="17" bestFit="1" customWidth="1"/>
    <col min="47" max="47" width="27.08984375" style="17" bestFit="1" customWidth="1"/>
    <col min="48" max="48" width="46.90625" style="17" bestFit="1" customWidth="1"/>
    <col min="49" max="49" width="15.26953125" style="17" bestFit="1" customWidth="1"/>
    <col min="50" max="50" width="18.453125" style="17" bestFit="1" customWidth="1"/>
    <col min="51" max="51" width="28.1796875" style="17" bestFit="1" customWidth="1"/>
    <col min="52" max="52" width="15.7265625" style="17" bestFit="1" customWidth="1"/>
    <col min="53" max="53" width="19" style="17" bestFit="1" customWidth="1"/>
    <col min="54" max="54" width="23.26953125" style="17" bestFit="1" customWidth="1"/>
    <col min="55" max="55" width="17.90625" style="17" bestFit="1" customWidth="1"/>
    <col min="56" max="56" width="27.26953125" style="17" bestFit="1" customWidth="1"/>
    <col min="57" max="57" width="34.08984375" style="17" bestFit="1" customWidth="1"/>
    <col min="58" max="58" width="26.54296875" style="17" bestFit="1" customWidth="1"/>
    <col min="59" max="59" width="21.54296875" style="17" customWidth="1"/>
    <col min="60" max="60" width="30.7265625" style="17" bestFit="1" customWidth="1"/>
    <col min="61" max="61" width="19.36328125" style="17" bestFit="1" customWidth="1"/>
    <col min="62" max="67" width="21.54296875" style="17" customWidth="1"/>
    <col min="68" max="16384" width="14.453125" style="17"/>
  </cols>
  <sheetData>
    <row r="1" spans="1:61" ht="25" x14ac:dyDescent="0.25">
      <c r="A1" s="18" t="s">
        <v>198</v>
      </c>
      <c r="B1" s="18" t="s">
        <v>60</v>
      </c>
      <c r="C1" s="23" t="s">
        <v>199</v>
      </c>
      <c r="D1" s="23" t="s">
        <v>200</v>
      </c>
      <c r="E1" s="18" t="s">
        <v>61</v>
      </c>
      <c r="F1" s="18" t="s">
        <v>62</v>
      </c>
      <c r="G1" s="23" t="s">
        <v>201</v>
      </c>
      <c r="H1" s="18" t="s">
        <v>63</v>
      </c>
      <c r="I1" s="18" t="s">
        <v>64</v>
      </c>
      <c r="J1" s="18" t="s">
        <v>65</v>
      </c>
      <c r="K1" s="18" t="s">
        <v>66</v>
      </c>
      <c r="L1" s="23" t="s">
        <v>202</v>
      </c>
      <c r="M1" s="23" t="s">
        <v>203</v>
      </c>
      <c r="N1" s="18" t="s">
        <v>67</v>
      </c>
      <c r="O1" s="23" t="s">
        <v>204</v>
      </c>
      <c r="P1" s="23" t="s">
        <v>205</v>
      </c>
      <c r="Q1" s="24" t="s">
        <v>68</v>
      </c>
      <c r="R1" s="18" t="s">
        <v>69</v>
      </c>
      <c r="S1" s="23" t="s">
        <v>206</v>
      </c>
      <c r="T1" s="23" t="s">
        <v>207</v>
      </c>
      <c r="U1" s="19" t="s">
        <v>70</v>
      </c>
      <c r="V1" s="19" t="s">
        <v>71</v>
      </c>
      <c r="W1" s="18" t="s">
        <v>208</v>
      </c>
      <c r="X1" s="19" t="s">
        <v>73</v>
      </c>
      <c r="Y1" s="19"/>
      <c r="Z1" s="18" t="s">
        <v>0</v>
      </c>
      <c r="AA1" s="18" t="s">
        <v>1</v>
      </c>
      <c r="AB1" s="18" t="s">
        <v>2</v>
      </c>
      <c r="AC1" s="18" t="s">
        <v>3</v>
      </c>
      <c r="AD1" s="18" t="s">
        <v>4</v>
      </c>
      <c r="AE1" s="18" t="s">
        <v>5</v>
      </c>
      <c r="AF1" s="18" t="s">
        <v>74</v>
      </c>
      <c r="AG1" s="18" t="s">
        <v>75</v>
      </c>
      <c r="AH1" s="18" t="s">
        <v>6</v>
      </c>
      <c r="AI1" s="18" t="s">
        <v>7</v>
      </c>
      <c r="AJ1" s="18" t="s">
        <v>8</v>
      </c>
      <c r="AK1" s="18" t="s">
        <v>9</v>
      </c>
      <c r="AL1" s="18" t="s">
        <v>10</v>
      </c>
      <c r="AM1" s="18" t="s">
        <v>11</v>
      </c>
      <c r="AN1" s="18" t="s">
        <v>12</v>
      </c>
      <c r="AO1" s="18" t="s">
        <v>13</v>
      </c>
      <c r="AP1" s="18" t="s">
        <v>14</v>
      </c>
      <c r="AQ1" s="18" t="s">
        <v>15</v>
      </c>
      <c r="AR1" s="18" t="s">
        <v>16</v>
      </c>
      <c r="AS1" s="18" t="s">
        <v>17</v>
      </c>
      <c r="AT1" s="18" t="s">
        <v>18</v>
      </c>
      <c r="AU1" s="18" t="s">
        <v>19</v>
      </c>
      <c r="AV1" s="18" t="s">
        <v>20</v>
      </c>
      <c r="AW1" s="18" t="s">
        <v>21</v>
      </c>
      <c r="AX1" s="18" t="s">
        <v>22</v>
      </c>
      <c r="AY1" s="18" t="s">
        <v>23</v>
      </c>
      <c r="AZ1" s="18" t="s">
        <v>24</v>
      </c>
      <c r="BA1" s="18" t="s">
        <v>25</v>
      </c>
      <c r="BB1" s="18" t="s">
        <v>26</v>
      </c>
      <c r="BC1" s="18" t="s">
        <v>27</v>
      </c>
      <c r="BD1" s="18" t="s">
        <v>28</v>
      </c>
      <c r="BE1" s="18" t="s">
        <v>76</v>
      </c>
      <c r="BF1" s="18" t="s">
        <v>29</v>
      </c>
      <c r="BG1" s="18" t="s">
        <v>30</v>
      </c>
      <c r="BH1" s="18" t="s">
        <v>31</v>
      </c>
      <c r="BI1" s="18" t="s">
        <v>32</v>
      </c>
    </row>
    <row r="2" spans="1:61" ht="15.75" customHeight="1" x14ac:dyDescent="0.25">
      <c r="A2" s="25"/>
      <c r="B2" s="18" t="s">
        <v>77</v>
      </c>
      <c r="C2" s="23" t="s">
        <v>186</v>
      </c>
      <c r="D2" s="23" t="s">
        <v>191</v>
      </c>
      <c r="E2" s="26">
        <v>55</v>
      </c>
      <c r="F2" s="18" t="s">
        <v>78</v>
      </c>
      <c r="G2" s="23" t="s">
        <v>194</v>
      </c>
      <c r="H2" s="26">
        <v>55</v>
      </c>
      <c r="I2" s="18" t="s">
        <v>79</v>
      </c>
      <c r="J2" s="26" t="s">
        <v>80</v>
      </c>
      <c r="K2" s="18" t="s">
        <v>81</v>
      </c>
      <c r="L2" s="23" t="s">
        <v>81</v>
      </c>
      <c r="M2" s="23" t="s">
        <v>82</v>
      </c>
      <c r="N2" s="18" t="s">
        <v>82</v>
      </c>
      <c r="O2" s="23" t="s">
        <v>82</v>
      </c>
      <c r="P2" s="18" t="s">
        <v>83</v>
      </c>
      <c r="Q2" s="18" t="s">
        <v>83</v>
      </c>
      <c r="R2" s="26" t="s">
        <v>84</v>
      </c>
      <c r="S2" s="27" t="s">
        <v>84</v>
      </c>
      <c r="T2" s="23" t="s">
        <v>85</v>
      </c>
      <c r="U2" s="18" t="s">
        <v>85</v>
      </c>
      <c r="V2" s="18" t="s">
        <v>86</v>
      </c>
      <c r="W2" s="18" t="s">
        <v>87</v>
      </c>
      <c r="X2" s="18" t="s">
        <v>88</v>
      </c>
      <c r="Y2" s="18"/>
      <c r="Z2" s="18">
        <v>5</v>
      </c>
      <c r="AA2" s="18">
        <v>3</v>
      </c>
      <c r="AB2" s="18">
        <v>4</v>
      </c>
      <c r="AC2" s="18">
        <v>2</v>
      </c>
      <c r="AD2" s="18">
        <v>5</v>
      </c>
      <c r="AE2" s="18">
        <v>2</v>
      </c>
      <c r="AF2" s="18">
        <v>2</v>
      </c>
      <c r="AG2" s="18">
        <v>1</v>
      </c>
      <c r="AH2" s="18">
        <v>1</v>
      </c>
      <c r="AI2" s="18">
        <v>4</v>
      </c>
      <c r="AJ2" s="18">
        <v>5</v>
      </c>
      <c r="AK2" s="18">
        <v>5</v>
      </c>
      <c r="AL2" s="18">
        <v>5</v>
      </c>
      <c r="AM2" s="18">
        <v>4</v>
      </c>
      <c r="AN2" s="18">
        <v>5</v>
      </c>
      <c r="AO2" s="18">
        <v>5</v>
      </c>
      <c r="AP2" s="18">
        <v>5</v>
      </c>
      <c r="AQ2" s="18">
        <v>4</v>
      </c>
      <c r="AR2" s="18">
        <v>5</v>
      </c>
      <c r="AS2" s="18">
        <v>5</v>
      </c>
      <c r="AT2" s="18">
        <v>3</v>
      </c>
      <c r="AU2" s="18">
        <v>5</v>
      </c>
      <c r="AV2" s="18">
        <v>5</v>
      </c>
      <c r="AW2" s="18">
        <v>4</v>
      </c>
      <c r="AX2" s="18">
        <v>1</v>
      </c>
      <c r="AY2" s="18">
        <v>2</v>
      </c>
      <c r="AZ2" s="18">
        <v>4</v>
      </c>
      <c r="BA2" s="18">
        <v>1</v>
      </c>
      <c r="BB2" s="18">
        <v>4</v>
      </c>
      <c r="BC2" s="18">
        <v>4</v>
      </c>
      <c r="BD2" s="18">
        <v>5</v>
      </c>
      <c r="BF2" s="18">
        <v>3</v>
      </c>
      <c r="BG2" s="18">
        <v>4</v>
      </c>
      <c r="BH2" s="18">
        <v>4</v>
      </c>
      <c r="BI2" s="18">
        <v>4</v>
      </c>
    </row>
    <row r="3" spans="1:61" ht="15.75" customHeight="1" x14ac:dyDescent="0.25">
      <c r="A3" s="25"/>
      <c r="B3" s="18" t="s">
        <v>89</v>
      </c>
      <c r="C3" s="23" t="s">
        <v>185</v>
      </c>
      <c r="D3" s="23" t="s">
        <v>191</v>
      </c>
      <c r="E3" s="26">
        <v>45</v>
      </c>
      <c r="F3" s="18" t="s">
        <v>90</v>
      </c>
      <c r="G3" s="23" t="s">
        <v>193</v>
      </c>
      <c r="H3" s="26" t="s">
        <v>91</v>
      </c>
      <c r="I3" s="18" t="s">
        <v>92</v>
      </c>
      <c r="J3" s="26" t="s">
        <v>80</v>
      </c>
      <c r="K3" s="18" t="s">
        <v>93</v>
      </c>
      <c r="L3" s="23" t="s">
        <v>93</v>
      </c>
      <c r="M3" s="23" t="s">
        <v>94</v>
      </c>
      <c r="N3" s="18" t="s">
        <v>94</v>
      </c>
      <c r="O3" s="23" t="s">
        <v>94</v>
      </c>
      <c r="P3" s="18" t="s">
        <v>83</v>
      </c>
      <c r="Q3" s="18" t="s">
        <v>83</v>
      </c>
      <c r="R3" s="26" t="s">
        <v>84</v>
      </c>
      <c r="S3" s="27" t="s">
        <v>84</v>
      </c>
      <c r="T3" s="23" t="s">
        <v>85</v>
      </c>
      <c r="U3" s="18" t="s">
        <v>85</v>
      </c>
      <c r="V3" s="18" t="s">
        <v>95</v>
      </c>
      <c r="W3" s="18" t="s">
        <v>96</v>
      </c>
      <c r="X3" s="18" t="s">
        <v>88</v>
      </c>
      <c r="Y3" s="18"/>
      <c r="Z3" s="18">
        <v>3</v>
      </c>
      <c r="AA3" s="18">
        <v>2</v>
      </c>
      <c r="AB3" s="18">
        <v>1</v>
      </c>
      <c r="AC3" s="18">
        <v>1</v>
      </c>
      <c r="AD3" s="18">
        <v>2</v>
      </c>
      <c r="AE3" s="18">
        <v>2</v>
      </c>
      <c r="AF3" s="18">
        <v>3</v>
      </c>
      <c r="AG3" s="18">
        <v>2</v>
      </c>
      <c r="AH3" s="18">
        <v>1</v>
      </c>
      <c r="AI3" s="18">
        <v>3</v>
      </c>
      <c r="AJ3" s="18">
        <v>4</v>
      </c>
      <c r="AK3" s="18">
        <v>4</v>
      </c>
      <c r="AL3" s="18">
        <v>5</v>
      </c>
      <c r="AM3" s="18">
        <v>5</v>
      </c>
      <c r="AN3" s="18">
        <v>2</v>
      </c>
      <c r="AO3" s="18">
        <v>1</v>
      </c>
      <c r="AP3" s="18">
        <v>1</v>
      </c>
      <c r="AQ3" s="18">
        <v>1</v>
      </c>
      <c r="AR3" s="18">
        <v>3</v>
      </c>
      <c r="AS3" s="18">
        <v>5</v>
      </c>
      <c r="AT3" s="18">
        <v>4</v>
      </c>
      <c r="AU3" s="18">
        <v>2</v>
      </c>
      <c r="AV3" s="18">
        <v>1</v>
      </c>
      <c r="AW3" s="18">
        <v>2</v>
      </c>
      <c r="AX3" s="18">
        <v>3</v>
      </c>
      <c r="AY3" s="18">
        <v>1</v>
      </c>
      <c r="AZ3" s="18">
        <v>4</v>
      </c>
      <c r="BA3" s="18">
        <v>3</v>
      </c>
      <c r="BB3" s="18">
        <v>2</v>
      </c>
      <c r="BC3" s="18">
        <v>1</v>
      </c>
      <c r="BD3" s="18">
        <v>4</v>
      </c>
      <c r="BF3" s="18">
        <v>1</v>
      </c>
      <c r="BG3" s="18">
        <v>1</v>
      </c>
      <c r="BH3" s="18">
        <v>4</v>
      </c>
      <c r="BI3" s="18">
        <v>1</v>
      </c>
    </row>
    <row r="4" spans="1:61" ht="15.75" customHeight="1" x14ac:dyDescent="0.25">
      <c r="A4" s="25"/>
      <c r="B4" s="18" t="s">
        <v>97</v>
      </c>
      <c r="C4" s="23" t="s">
        <v>185</v>
      </c>
      <c r="D4" s="23" t="s">
        <v>189</v>
      </c>
      <c r="E4" s="26">
        <v>18</v>
      </c>
      <c r="F4" s="18" t="s">
        <v>98</v>
      </c>
      <c r="G4" s="23" t="s">
        <v>193</v>
      </c>
      <c r="H4" s="26">
        <v>2</v>
      </c>
      <c r="I4" s="18" t="s">
        <v>92</v>
      </c>
      <c r="J4" s="26" t="s">
        <v>80</v>
      </c>
      <c r="K4" s="18" t="s">
        <v>93</v>
      </c>
      <c r="L4" s="23" t="s">
        <v>93</v>
      </c>
      <c r="M4" s="23" t="s">
        <v>94</v>
      </c>
      <c r="N4" s="18" t="s">
        <v>94</v>
      </c>
      <c r="O4" s="23" t="s">
        <v>94</v>
      </c>
      <c r="P4" s="18" t="s">
        <v>83</v>
      </c>
      <c r="Q4" s="18" t="s">
        <v>83</v>
      </c>
      <c r="R4" s="26" t="s">
        <v>84</v>
      </c>
      <c r="S4" s="27" t="s">
        <v>84</v>
      </c>
      <c r="T4" s="23" t="s">
        <v>85</v>
      </c>
      <c r="U4" s="18" t="s">
        <v>85</v>
      </c>
      <c r="V4" s="18" t="s">
        <v>99</v>
      </c>
      <c r="W4" s="18" t="s">
        <v>96</v>
      </c>
      <c r="X4" s="18" t="s">
        <v>88</v>
      </c>
      <c r="Y4" s="18"/>
      <c r="Z4" s="18">
        <v>5</v>
      </c>
      <c r="AA4" s="18">
        <v>3</v>
      </c>
      <c r="AB4" s="18">
        <v>1</v>
      </c>
      <c r="AC4" s="18">
        <v>3</v>
      </c>
      <c r="AD4" s="18">
        <v>5</v>
      </c>
      <c r="AE4" s="18">
        <v>4</v>
      </c>
      <c r="AF4" s="18">
        <v>3</v>
      </c>
      <c r="AG4" s="18">
        <v>2</v>
      </c>
      <c r="AH4" s="18">
        <v>1</v>
      </c>
      <c r="AI4" s="18">
        <v>5</v>
      </c>
      <c r="AJ4" s="18">
        <v>4</v>
      </c>
      <c r="AK4" s="18">
        <v>4</v>
      </c>
      <c r="AL4" s="18">
        <v>5</v>
      </c>
      <c r="AM4" s="18">
        <v>5</v>
      </c>
      <c r="AN4" s="18">
        <v>2</v>
      </c>
      <c r="AO4" s="18">
        <v>3</v>
      </c>
      <c r="AP4" s="18">
        <v>1</v>
      </c>
      <c r="AQ4" s="18">
        <v>2</v>
      </c>
      <c r="AR4" s="18">
        <v>3</v>
      </c>
      <c r="AS4" s="18">
        <v>5</v>
      </c>
      <c r="AT4" s="18">
        <v>4</v>
      </c>
      <c r="AU4" s="18">
        <v>2</v>
      </c>
      <c r="AV4" s="18">
        <v>1</v>
      </c>
      <c r="AW4" s="18">
        <v>2</v>
      </c>
      <c r="AX4" s="18">
        <v>3</v>
      </c>
      <c r="AY4" s="18">
        <v>1</v>
      </c>
      <c r="AZ4" s="18">
        <v>5</v>
      </c>
      <c r="BA4" s="18">
        <v>3</v>
      </c>
      <c r="BB4" s="18">
        <v>2</v>
      </c>
      <c r="BC4" s="18">
        <v>2</v>
      </c>
      <c r="BD4" s="18">
        <v>4</v>
      </c>
      <c r="BF4" s="18">
        <v>4</v>
      </c>
      <c r="BG4" s="18">
        <v>1</v>
      </c>
      <c r="BH4" s="18">
        <v>4</v>
      </c>
      <c r="BI4" s="18">
        <v>3</v>
      </c>
    </row>
    <row r="5" spans="1:61" ht="15.75" customHeight="1" x14ac:dyDescent="0.25">
      <c r="A5" s="25"/>
      <c r="B5" s="18" t="s">
        <v>106</v>
      </c>
      <c r="C5" s="23" t="s">
        <v>185</v>
      </c>
      <c r="D5" s="23" t="s">
        <v>191</v>
      </c>
      <c r="E5" s="26">
        <v>47</v>
      </c>
      <c r="F5" s="18" t="s">
        <v>107</v>
      </c>
      <c r="G5" s="23" t="s">
        <v>196</v>
      </c>
      <c r="H5" s="26">
        <v>47</v>
      </c>
      <c r="I5" s="18" t="s">
        <v>108</v>
      </c>
      <c r="J5" s="26" t="s">
        <v>80</v>
      </c>
      <c r="K5" s="18" t="s">
        <v>93</v>
      </c>
      <c r="L5" s="23" t="s">
        <v>93</v>
      </c>
      <c r="M5" s="23" t="s">
        <v>82</v>
      </c>
      <c r="N5" s="18" t="s">
        <v>82</v>
      </c>
      <c r="O5" s="23" t="s">
        <v>82</v>
      </c>
      <c r="P5" s="18" t="s">
        <v>109</v>
      </c>
      <c r="Q5" s="18" t="s">
        <v>109</v>
      </c>
      <c r="R5" s="26" t="s">
        <v>84</v>
      </c>
      <c r="S5" s="27" t="s">
        <v>84</v>
      </c>
      <c r="T5" s="23" t="s">
        <v>85</v>
      </c>
      <c r="U5" s="18" t="s">
        <v>85</v>
      </c>
      <c r="V5" s="18" t="s">
        <v>99</v>
      </c>
      <c r="W5" s="18" t="s">
        <v>110</v>
      </c>
      <c r="X5" s="18" t="s">
        <v>111</v>
      </c>
      <c r="Y5" s="18"/>
      <c r="Z5" s="18">
        <v>2</v>
      </c>
      <c r="AA5" s="18">
        <v>5</v>
      </c>
      <c r="AB5" s="18">
        <v>3</v>
      </c>
      <c r="AC5" s="18">
        <v>1</v>
      </c>
      <c r="AD5" s="18">
        <v>5</v>
      </c>
      <c r="AE5" s="18">
        <v>4</v>
      </c>
      <c r="AF5" s="18">
        <v>5</v>
      </c>
      <c r="AG5" s="18">
        <v>3</v>
      </c>
      <c r="AH5" s="18">
        <v>5</v>
      </c>
      <c r="AI5" s="18">
        <v>2</v>
      </c>
      <c r="AJ5" s="18">
        <v>1</v>
      </c>
      <c r="AK5" s="18">
        <v>3</v>
      </c>
      <c r="AL5" s="18">
        <v>5</v>
      </c>
      <c r="AM5" s="18">
        <v>5</v>
      </c>
      <c r="AN5" s="18">
        <v>5</v>
      </c>
      <c r="AO5" s="18">
        <v>3</v>
      </c>
      <c r="AP5" s="18">
        <v>3</v>
      </c>
      <c r="AQ5" s="18">
        <v>3</v>
      </c>
      <c r="AR5" s="18">
        <v>2</v>
      </c>
      <c r="AS5" s="18">
        <v>3</v>
      </c>
      <c r="AT5" s="18">
        <v>3</v>
      </c>
      <c r="AU5" s="18">
        <v>5</v>
      </c>
      <c r="AV5" s="18">
        <v>5</v>
      </c>
      <c r="AW5" s="18">
        <v>2</v>
      </c>
      <c r="AX5" s="18">
        <v>3</v>
      </c>
      <c r="AY5" s="18">
        <v>3</v>
      </c>
      <c r="AZ5" s="18">
        <v>1</v>
      </c>
      <c r="BA5" s="18">
        <v>3</v>
      </c>
      <c r="BB5" s="18">
        <v>1</v>
      </c>
      <c r="BC5" s="18">
        <v>1</v>
      </c>
      <c r="BD5" s="18">
        <v>4</v>
      </c>
      <c r="BF5" s="18">
        <v>1</v>
      </c>
      <c r="BG5" s="18">
        <v>1</v>
      </c>
      <c r="BH5" s="18">
        <v>4</v>
      </c>
      <c r="BI5" s="18">
        <v>5</v>
      </c>
    </row>
    <row r="6" spans="1:61" ht="15.75" customHeight="1" x14ac:dyDescent="0.25">
      <c r="A6" s="25"/>
      <c r="B6" s="18" t="s">
        <v>100</v>
      </c>
      <c r="C6" s="23" t="s">
        <v>185</v>
      </c>
      <c r="D6" s="23" t="s">
        <v>192</v>
      </c>
      <c r="E6" s="26">
        <v>75</v>
      </c>
      <c r="F6" s="18" t="s">
        <v>90</v>
      </c>
      <c r="G6" s="23" t="s">
        <v>193</v>
      </c>
      <c r="H6" s="26">
        <v>30</v>
      </c>
      <c r="I6" s="18" t="s">
        <v>101</v>
      </c>
      <c r="J6" s="26" t="s">
        <v>80</v>
      </c>
      <c r="K6" s="18" t="s">
        <v>81</v>
      </c>
      <c r="L6" s="23" t="s">
        <v>81</v>
      </c>
      <c r="M6" s="23" t="s">
        <v>102</v>
      </c>
      <c r="N6" s="18" t="s">
        <v>102</v>
      </c>
      <c r="O6" s="23" t="s">
        <v>102</v>
      </c>
      <c r="R6" s="26" t="s">
        <v>104</v>
      </c>
      <c r="S6" s="27" t="s">
        <v>104</v>
      </c>
      <c r="T6" s="23"/>
      <c r="V6" s="18" t="s">
        <v>112</v>
      </c>
      <c r="W6" s="18" t="s">
        <v>113</v>
      </c>
      <c r="X6" s="18" t="s">
        <v>88</v>
      </c>
      <c r="Y6" s="18"/>
      <c r="Z6" s="18">
        <v>5</v>
      </c>
      <c r="AA6" s="18">
        <v>2</v>
      </c>
      <c r="AB6" s="18">
        <v>1</v>
      </c>
      <c r="AC6" s="18">
        <v>1</v>
      </c>
      <c r="AD6" s="18">
        <v>4</v>
      </c>
      <c r="AE6" s="18">
        <v>2</v>
      </c>
      <c r="AH6" s="18">
        <v>2</v>
      </c>
      <c r="AI6" s="18">
        <v>3</v>
      </c>
      <c r="AJ6" s="18">
        <v>2</v>
      </c>
      <c r="AK6" s="18">
        <v>4</v>
      </c>
      <c r="AL6" s="18">
        <v>4</v>
      </c>
      <c r="AM6" s="18">
        <v>3</v>
      </c>
      <c r="AN6" s="18">
        <v>4</v>
      </c>
      <c r="AO6" s="18">
        <v>3</v>
      </c>
      <c r="AP6" s="18">
        <v>1</v>
      </c>
      <c r="AQ6" s="18">
        <v>1</v>
      </c>
      <c r="AR6" s="18">
        <v>5</v>
      </c>
      <c r="AS6" s="18">
        <v>5</v>
      </c>
      <c r="AT6" s="18">
        <v>4</v>
      </c>
      <c r="AU6" s="18">
        <v>4</v>
      </c>
      <c r="AV6" s="18">
        <v>5</v>
      </c>
      <c r="AW6" s="18">
        <v>4</v>
      </c>
      <c r="AX6" s="18">
        <v>2</v>
      </c>
      <c r="AY6" s="18">
        <v>2</v>
      </c>
      <c r="AZ6" s="18">
        <v>3</v>
      </c>
      <c r="BA6" s="18">
        <v>3</v>
      </c>
      <c r="BB6" s="18">
        <v>4</v>
      </c>
      <c r="BC6" s="18">
        <v>2</v>
      </c>
      <c r="BD6" s="18">
        <v>4</v>
      </c>
      <c r="BE6" s="18">
        <v>5</v>
      </c>
      <c r="BF6" s="18">
        <v>3</v>
      </c>
      <c r="BG6" s="18">
        <v>1</v>
      </c>
      <c r="BH6" s="18">
        <v>5</v>
      </c>
      <c r="BI6" s="18">
        <v>5</v>
      </c>
    </row>
    <row r="7" spans="1:61" ht="15.75" customHeight="1" x14ac:dyDescent="0.25">
      <c r="A7" s="28"/>
      <c r="B7" s="29" t="s">
        <v>114</v>
      </c>
      <c r="C7" s="30" t="s">
        <v>186</v>
      </c>
      <c r="D7" s="30" t="s">
        <v>192</v>
      </c>
      <c r="E7" s="31">
        <v>81</v>
      </c>
      <c r="F7" s="29" t="s">
        <v>115</v>
      </c>
      <c r="G7" s="30" t="s">
        <v>194</v>
      </c>
      <c r="H7" s="31">
        <v>81</v>
      </c>
      <c r="I7" s="29" t="s">
        <v>79</v>
      </c>
      <c r="J7" s="31" t="s">
        <v>80</v>
      </c>
      <c r="K7" s="29" t="s">
        <v>81</v>
      </c>
      <c r="L7" s="30" t="s">
        <v>81</v>
      </c>
      <c r="M7" s="30" t="s">
        <v>82</v>
      </c>
      <c r="N7" s="29" t="s">
        <v>82</v>
      </c>
      <c r="O7" s="30" t="s">
        <v>82</v>
      </c>
      <c r="P7" s="29" t="s">
        <v>83</v>
      </c>
      <c r="Q7" s="29" t="s">
        <v>83</v>
      </c>
      <c r="R7" s="31" t="s">
        <v>84</v>
      </c>
      <c r="S7" s="32" t="s">
        <v>84</v>
      </c>
      <c r="T7" s="30" t="s">
        <v>85</v>
      </c>
      <c r="U7" s="29" t="s">
        <v>85</v>
      </c>
      <c r="V7" s="29" t="s">
        <v>95</v>
      </c>
      <c r="W7" s="29" t="s">
        <v>87</v>
      </c>
      <c r="X7" s="29" t="s">
        <v>88</v>
      </c>
      <c r="Y7" s="29"/>
      <c r="Z7" s="29">
        <v>2</v>
      </c>
      <c r="AA7" s="29">
        <v>3</v>
      </c>
      <c r="AB7" s="29">
        <v>4</v>
      </c>
      <c r="AC7" s="29">
        <v>2</v>
      </c>
      <c r="AD7" s="29">
        <v>5</v>
      </c>
      <c r="AE7" s="29">
        <v>2</v>
      </c>
      <c r="AF7" s="29">
        <v>2</v>
      </c>
      <c r="AG7" s="29">
        <v>1</v>
      </c>
      <c r="AH7" s="29">
        <v>1</v>
      </c>
      <c r="AI7" s="29">
        <v>4</v>
      </c>
      <c r="AJ7" s="29">
        <v>5</v>
      </c>
      <c r="AK7" s="29">
        <v>5</v>
      </c>
      <c r="AL7" s="29">
        <v>5</v>
      </c>
      <c r="AM7" s="29">
        <v>4</v>
      </c>
      <c r="AN7" s="29">
        <v>5</v>
      </c>
      <c r="AO7" s="29">
        <v>5</v>
      </c>
      <c r="AP7" s="29">
        <v>5</v>
      </c>
      <c r="AQ7" s="29">
        <v>3</v>
      </c>
      <c r="AR7" s="29">
        <v>5</v>
      </c>
      <c r="AS7" s="29">
        <v>5</v>
      </c>
      <c r="AT7" s="29">
        <v>3</v>
      </c>
      <c r="AU7" s="29">
        <v>5</v>
      </c>
      <c r="AV7" s="29">
        <v>5</v>
      </c>
      <c r="AW7" s="29">
        <v>4</v>
      </c>
      <c r="AX7" s="29">
        <v>1</v>
      </c>
      <c r="AY7" s="29">
        <v>2</v>
      </c>
      <c r="AZ7" s="29">
        <v>4</v>
      </c>
      <c r="BA7" s="29">
        <v>1</v>
      </c>
      <c r="BB7" s="29">
        <v>4</v>
      </c>
      <c r="BC7" s="29">
        <v>4</v>
      </c>
      <c r="BD7" s="29">
        <v>5</v>
      </c>
      <c r="BE7" s="33"/>
      <c r="BF7" s="29">
        <v>3</v>
      </c>
      <c r="BG7" s="29">
        <v>4</v>
      </c>
      <c r="BH7" s="29">
        <v>4</v>
      </c>
      <c r="BI7" s="29">
        <v>4</v>
      </c>
    </row>
    <row r="8" spans="1:61" ht="15.75" customHeight="1" x14ac:dyDescent="0.25">
      <c r="A8" s="25"/>
      <c r="B8" s="18" t="s">
        <v>116</v>
      </c>
      <c r="C8" s="23" t="s">
        <v>185</v>
      </c>
      <c r="D8" s="23" t="s">
        <v>191</v>
      </c>
      <c r="E8" s="26">
        <v>54</v>
      </c>
      <c r="F8" s="18" t="s">
        <v>90</v>
      </c>
      <c r="G8" s="23" t="s">
        <v>193</v>
      </c>
      <c r="H8" s="34"/>
      <c r="I8" s="18" t="s">
        <v>117</v>
      </c>
      <c r="J8" s="26" t="s">
        <v>80</v>
      </c>
      <c r="K8" s="18" t="s">
        <v>93</v>
      </c>
      <c r="L8" s="23" t="s">
        <v>93</v>
      </c>
      <c r="M8" s="23" t="s">
        <v>102</v>
      </c>
      <c r="N8" s="18" t="s">
        <v>102</v>
      </c>
      <c r="O8" s="23" t="s">
        <v>102</v>
      </c>
      <c r="P8" s="18" t="s">
        <v>118</v>
      </c>
      <c r="Q8" s="18" t="s">
        <v>118</v>
      </c>
      <c r="R8" s="26" t="s">
        <v>104</v>
      </c>
      <c r="S8" s="27" t="s">
        <v>104</v>
      </c>
      <c r="T8" s="23"/>
      <c r="V8" s="18" t="s">
        <v>95</v>
      </c>
      <c r="X8" s="18" t="s">
        <v>119</v>
      </c>
      <c r="Y8" s="18"/>
      <c r="Z8" s="18">
        <v>3</v>
      </c>
      <c r="AB8" s="18">
        <v>1</v>
      </c>
      <c r="AC8" s="18">
        <v>1</v>
      </c>
      <c r="AD8" s="18">
        <v>5</v>
      </c>
      <c r="AH8" s="18">
        <v>1</v>
      </c>
      <c r="AL8" s="18">
        <v>5</v>
      </c>
      <c r="AM8" s="18">
        <v>5</v>
      </c>
      <c r="AO8" s="18">
        <v>5</v>
      </c>
      <c r="AP8" s="18">
        <v>1</v>
      </c>
      <c r="AQ8" s="18">
        <v>1</v>
      </c>
      <c r="AR8" s="18">
        <v>1</v>
      </c>
      <c r="AW8" s="18">
        <v>3</v>
      </c>
    </row>
    <row r="9" spans="1:61" ht="15.75" customHeight="1" x14ac:dyDescent="0.25">
      <c r="A9" s="25"/>
      <c r="B9" s="18" t="s">
        <v>120</v>
      </c>
      <c r="C9" s="23" t="s">
        <v>186</v>
      </c>
      <c r="D9" s="23" t="s">
        <v>192</v>
      </c>
      <c r="E9" s="26">
        <v>63</v>
      </c>
      <c r="F9" s="18" t="s">
        <v>121</v>
      </c>
      <c r="G9" s="23" t="s">
        <v>193</v>
      </c>
      <c r="H9" s="26">
        <v>63</v>
      </c>
      <c r="I9" s="18" t="s">
        <v>117</v>
      </c>
      <c r="J9" s="26" t="s">
        <v>80</v>
      </c>
      <c r="K9" s="18" t="s">
        <v>93</v>
      </c>
      <c r="L9" s="23" t="s">
        <v>93</v>
      </c>
      <c r="M9" s="23" t="s">
        <v>102</v>
      </c>
      <c r="N9" s="18" t="s">
        <v>102</v>
      </c>
      <c r="O9" s="23" t="s">
        <v>102</v>
      </c>
      <c r="P9" s="18" t="s">
        <v>83</v>
      </c>
      <c r="Q9" s="18" t="s">
        <v>83</v>
      </c>
      <c r="R9" s="26" t="s">
        <v>104</v>
      </c>
      <c r="S9" s="27" t="s">
        <v>104</v>
      </c>
      <c r="T9" s="23" t="s">
        <v>85</v>
      </c>
      <c r="U9" s="18" t="s">
        <v>85</v>
      </c>
      <c r="V9" s="18" t="s">
        <v>99</v>
      </c>
      <c r="W9" s="18" t="s">
        <v>122</v>
      </c>
      <c r="X9" s="18" t="s">
        <v>88</v>
      </c>
      <c r="Y9" s="18"/>
      <c r="Z9" s="18">
        <v>4</v>
      </c>
      <c r="AA9" s="18">
        <v>2</v>
      </c>
      <c r="AB9" s="18">
        <v>1</v>
      </c>
      <c r="AC9" s="18">
        <v>1</v>
      </c>
      <c r="AD9" s="18">
        <v>5</v>
      </c>
      <c r="AE9" s="18">
        <v>2</v>
      </c>
      <c r="AF9" s="18">
        <v>4</v>
      </c>
      <c r="AG9" s="18">
        <v>2</v>
      </c>
      <c r="AH9" s="18">
        <v>3</v>
      </c>
      <c r="AI9" s="18">
        <v>4</v>
      </c>
      <c r="AJ9" s="18">
        <v>4</v>
      </c>
      <c r="AK9" s="18">
        <v>3</v>
      </c>
      <c r="AL9" s="18">
        <v>5</v>
      </c>
      <c r="AM9" s="18">
        <v>4</v>
      </c>
      <c r="AN9" s="18">
        <v>4</v>
      </c>
      <c r="AO9" s="18">
        <v>2</v>
      </c>
      <c r="AP9" s="18">
        <v>1</v>
      </c>
      <c r="AQ9" s="18">
        <v>2</v>
      </c>
      <c r="AR9" s="18">
        <v>2</v>
      </c>
      <c r="AS9" s="18">
        <v>4</v>
      </c>
      <c r="AT9" s="18">
        <v>4</v>
      </c>
      <c r="AU9" s="18">
        <v>4</v>
      </c>
      <c r="AV9" s="18">
        <v>4</v>
      </c>
      <c r="AW9" s="18">
        <v>4</v>
      </c>
      <c r="AX9" s="18">
        <v>4</v>
      </c>
      <c r="AY9" s="18">
        <v>5</v>
      </c>
      <c r="AZ9" s="18">
        <v>4</v>
      </c>
      <c r="BA9" s="18">
        <v>5</v>
      </c>
      <c r="BB9" s="18">
        <v>1</v>
      </c>
      <c r="BC9" s="18">
        <v>5</v>
      </c>
      <c r="BD9" s="18">
        <v>4</v>
      </c>
      <c r="BE9" s="18">
        <v>4</v>
      </c>
      <c r="BF9" s="18">
        <v>2</v>
      </c>
      <c r="BG9" s="18">
        <v>1</v>
      </c>
      <c r="BH9" s="18">
        <v>4</v>
      </c>
      <c r="BI9" s="18">
        <v>4</v>
      </c>
    </row>
    <row r="10" spans="1:61" ht="15.75" customHeight="1" x14ac:dyDescent="0.25">
      <c r="A10" s="25"/>
      <c r="B10" s="18" t="s">
        <v>123</v>
      </c>
      <c r="C10" s="23" t="s">
        <v>186</v>
      </c>
      <c r="D10" s="23" t="s">
        <v>192</v>
      </c>
      <c r="E10" s="26">
        <v>63</v>
      </c>
      <c r="F10" s="18" t="s">
        <v>124</v>
      </c>
      <c r="G10" s="23" t="s">
        <v>194</v>
      </c>
      <c r="H10" s="26">
        <v>53</v>
      </c>
      <c r="I10" s="18" t="s">
        <v>209</v>
      </c>
      <c r="J10" s="26" t="s">
        <v>126</v>
      </c>
      <c r="K10" s="18" t="s">
        <v>81</v>
      </c>
      <c r="L10" s="23" t="s">
        <v>81</v>
      </c>
      <c r="M10" s="23" t="s">
        <v>127</v>
      </c>
      <c r="N10" s="18" t="s">
        <v>127</v>
      </c>
      <c r="O10" s="23" t="s">
        <v>127</v>
      </c>
      <c r="R10" s="26" t="s">
        <v>84</v>
      </c>
      <c r="S10" s="27" t="s">
        <v>84</v>
      </c>
      <c r="T10" s="23" t="s">
        <v>128</v>
      </c>
      <c r="U10" s="18" t="s">
        <v>128</v>
      </c>
      <c r="V10" s="18" t="s">
        <v>86</v>
      </c>
      <c r="W10" s="18" t="s">
        <v>129</v>
      </c>
      <c r="X10" s="18" t="s">
        <v>130</v>
      </c>
      <c r="Y10" s="18"/>
      <c r="Z10" s="18">
        <v>1</v>
      </c>
      <c r="AA10" s="18">
        <v>1</v>
      </c>
      <c r="AB10" s="18">
        <v>1</v>
      </c>
      <c r="AC10" s="18">
        <v>1</v>
      </c>
      <c r="AD10" s="18">
        <v>4</v>
      </c>
      <c r="AE10" s="18">
        <v>3</v>
      </c>
      <c r="AF10" s="18">
        <v>4</v>
      </c>
      <c r="AG10" s="18">
        <v>1</v>
      </c>
      <c r="AH10" s="18">
        <v>4</v>
      </c>
      <c r="AI10" s="18">
        <v>1</v>
      </c>
      <c r="AJ10" s="18">
        <v>3</v>
      </c>
      <c r="AK10" s="18">
        <v>5</v>
      </c>
      <c r="AL10" s="18">
        <v>4</v>
      </c>
      <c r="AM10" s="18">
        <v>3</v>
      </c>
      <c r="AN10" s="18">
        <v>3</v>
      </c>
      <c r="AO10" s="18">
        <v>4</v>
      </c>
      <c r="AP10" s="18">
        <v>2</v>
      </c>
      <c r="AQ10" s="18">
        <v>4</v>
      </c>
      <c r="AR10" s="18">
        <v>3</v>
      </c>
      <c r="AS10" s="18">
        <v>1</v>
      </c>
      <c r="AT10" s="18">
        <v>3</v>
      </c>
      <c r="AU10" s="18">
        <v>3</v>
      </c>
      <c r="AV10" s="18">
        <v>2</v>
      </c>
      <c r="AW10" s="18">
        <v>3</v>
      </c>
      <c r="AX10" s="18">
        <v>4</v>
      </c>
      <c r="AY10" s="18">
        <v>4</v>
      </c>
      <c r="AZ10" s="18">
        <v>5</v>
      </c>
      <c r="BA10" s="18">
        <v>3</v>
      </c>
      <c r="BB10" s="18">
        <v>2</v>
      </c>
      <c r="BC10" s="18">
        <v>1</v>
      </c>
      <c r="BD10" s="18">
        <v>2</v>
      </c>
      <c r="BE10" s="18">
        <v>2</v>
      </c>
      <c r="BF10" s="18">
        <v>4</v>
      </c>
      <c r="BG10" s="18">
        <v>2</v>
      </c>
      <c r="BH10" s="18">
        <v>4</v>
      </c>
      <c r="BI10" s="18">
        <v>5</v>
      </c>
    </row>
    <row r="11" spans="1:61" ht="15.75" customHeight="1" x14ac:dyDescent="0.25">
      <c r="A11" s="25"/>
      <c r="B11" s="18" t="s">
        <v>131</v>
      </c>
      <c r="C11" s="23" t="s">
        <v>185</v>
      </c>
      <c r="D11" s="23" t="s">
        <v>191</v>
      </c>
      <c r="E11" s="26">
        <v>44</v>
      </c>
      <c r="F11" s="18" t="s">
        <v>132</v>
      </c>
      <c r="G11" s="23" t="s">
        <v>196</v>
      </c>
      <c r="H11" s="26">
        <v>30</v>
      </c>
      <c r="I11" s="18" t="s">
        <v>133</v>
      </c>
      <c r="J11" s="26" t="s">
        <v>80</v>
      </c>
      <c r="K11" s="18" t="s">
        <v>81</v>
      </c>
      <c r="L11" s="23" t="s">
        <v>81</v>
      </c>
      <c r="M11" s="23" t="s">
        <v>102</v>
      </c>
      <c r="N11" s="18" t="s">
        <v>102</v>
      </c>
      <c r="O11" s="23" t="s">
        <v>102</v>
      </c>
      <c r="R11" s="26" t="s">
        <v>104</v>
      </c>
      <c r="S11" s="27" t="s">
        <v>104</v>
      </c>
      <c r="T11" s="23"/>
      <c r="V11" s="18" t="s">
        <v>134</v>
      </c>
      <c r="W11" s="18" t="s">
        <v>135</v>
      </c>
      <c r="X11" s="18" t="s">
        <v>88</v>
      </c>
      <c r="Y11" s="18"/>
      <c r="Z11" s="18">
        <v>4</v>
      </c>
      <c r="AA11" s="18">
        <v>1</v>
      </c>
      <c r="AB11" s="18">
        <v>1</v>
      </c>
      <c r="AC11" s="18">
        <v>2</v>
      </c>
      <c r="AD11" s="18">
        <v>3</v>
      </c>
      <c r="AE11" s="18">
        <v>1</v>
      </c>
      <c r="AF11" s="18">
        <v>2</v>
      </c>
      <c r="AG11" s="18">
        <v>1</v>
      </c>
      <c r="AH11" s="18">
        <v>5</v>
      </c>
      <c r="AI11" s="18">
        <v>1</v>
      </c>
      <c r="AJ11" s="18">
        <v>2</v>
      </c>
      <c r="AK11" s="18">
        <v>4</v>
      </c>
      <c r="AL11" s="18">
        <v>4</v>
      </c>
      <c r="AM11" s="18">
        <v>3</v>
      </c>
      <c r="AN11" s="18">
        <v>3</v>
      </c>
      <c r="AO11" s="18">
        <v>5</v>
      </c>
      <c r="AP11" s="18">
        <v>2</v>
      </c>
      <c r="AQ11" s="18">
        <v>2</v>
      </c>
      <c r="AR11" s="18">
        <v>5</v>
      </c>
      <c r="AS11" s="18">
        <v>5</v>
      </c>
      <c r="AT11" s="18">
        <v>1</v>
      </c>
      <c r="AU11" s="18">
        <v>2</v>
      </c>
      <c r="AV11" s="18">
        <v>2</v>
      </c>
      <c r="AW11" s="18">
        <v>4</v>
      </c>
      <c r="AX11" s="18">
        <v>3</v>
      </c>
      <c r="AY11" s="18">
        <v>4</v>
      </c>
      <c r="AZ11" s="18">
        <v>5</v>
      </c>
      <c r="BA11" s="18">
        <v>3</v>
      </c>
      <c r="BB11" s="18">
        <v>3</v>
      </c>
      <c r="BC11" s="18">
        <v>3</v>
      </c>
      <c r="BD11" s="18">
        <v>3</v>
      </c>
      <c r="BF11" s="18">
        <v>2</v>
      </c>
      <c r="BG11" s="18">
        <v>1</v>
      </c>
      <c r="BH11" s="18">
        <v>5</v>
      </c>
      <c r="BI11" s="18">
        <v>4</v>
      </c>
    </row>
    <row r="12" spans="1:61" ht="15.75" customHeight="1" x14ac:dyDescent="0.25">
      <c r="A12" s="25"/>
      <c r="B12" s="18" t="s">
        <v>136</v>
      </c>
      <c r="C12" s="23" t="s">
        <v>185</v>
      </c>
      <c r="D12" s="23" t="s">
        <v>191</v>
      </c>
      <c r="E12" s="26">
        <v>50</v>
      </c>
      <c r="F12" s="18" t="s">
        <v>210</v>
      </c>
      <c r="G12" s="23" t="s">
        <v>196</v>
      </c>
      <c r="H12" s="26">
        <v>42</v>
      </c>
      <c r="I12" s="18" t="s">
        <v>138</v>
      </c>
      <c r="J12" s="26" t="s">
        <v>126</v>
      </c>
      <c r="K12" s="18" t="s">
        <v>81</v>
      </c>
      <c r="L12" s="23" t="s">
        <v>81</v>
      </c>
      <c r="M12" s="23" t="s">
        <v>102</v>
      </c>
      <c r="N12" s="18" t="s">
        <v>102</v>
      </c>
      <c r="O12" s="23" t="s">
        <v>102</v>
      </c>
      <c r="P12" s="18" t="s">
        <v>83</v>
      </c>
      <c r="Q12" s="18" t="s">
        <v>83</v>
      </c>
      <c r="R12" s="26" t="s">
        <v>104</v>
      </c>
      <c r="S12" s="27" t="s">
        <v>104</v>
      </c>
      <c r="T12" s="23"/>
      <c r="V12" s="18" t="s">
        <v>112</v>
      </c>
      <c r="W12" s="18" t="s">
        <v>139</v>
      </c>
      <c r="X12" s="18" t="s">
        <v>88</v>
      </c>
      <c r="Y12" s="18"/>
      <c r="Z12" s="18">
        <v>2</v>
      </c>
      <c r="AA12" s="18">
        <v>1</v>
      </c>
      <c r="AB12" s="18">
        <v>1</v>
      </c>
      <c r="AC12" s="18">
        <v>2</v>
      </c>
      <c r="AD12" s="18">
        <v>2</v>
      </c>
      <c r="AE12" s="18">
        <v>1</v>
      </c>
      <c r="AF12" s="18">
        <v>2</v>
      </c>
      <c r="AG12" s="18">
        <v>3</v>
      </c>
      <c r="AH12" s="18">
        <v>4</v>
      </c>
      <c r="AI12" s="18">
        <v>3</v>
      </c>
      <c r="AJ12" s="18">
        <v>1</v>
      </c>
      <c r="AK12" s="18">
        <v>1</v>
      </c>
      <c r="AL12" s="18">
        <v>1</v>
      </c>
      <c r="AM12" s="18">
        <v>5</v>
      </c>
      <c r="AN12" s="18">
        <v>5</v>
      </c>
      <c r="AO12" s="18">
        <v>5</v>
      </c>
      <c r="AP12" s="18">
        <v>2</v>
      </c>
      <c r="AQ12" s="18">
        <v>3</v>
      </c>
      <c r="AR12" s="18">
        <v>1</v>
      </c>
      <c r="AS12" s="18">
        <v>5</v>
      </c>
      <c r="AT12" s="18">
        <v>3</v>
      </c>
      <c r="AU12" s="18">
        <v>3</v>
      </c>
      <c r="AV12" s="18">
        <v>5</v>
      </c>
      <c r="AW12" s="18">
        <v>5</v>
      </c>
      <c r="AX12" s="18">
        <v>5</v>
      </c>
      <c r="AY12" s="18">
        <v>3</v>
      </c>
      <c r="AZ12" s="18">
        <v>5</v>
      </c>
      <c r="BA12" s="18">
        <v>4</v>
      </c>
      <c r="BB12" s="18">
        <v>3</v>
      </c>
      <c r="BC12" s="18">
        <v>3</v>
      </c>
      <c r="BD12" s="18">
        <v>3</v>
      </c>
      <c r="BF12" s="18">
        <v>3</v>
      </c>
      <c r="BG12" s="18">
        <v>4</v>
      </c>
      <c r="BH12" s="18">
        <v>5</v>
      </c>
      <c r="BI12" s="18">
        <v>5</v>
      </c>
    </row>
    <row r="13" spans="1:61" ht="15.75" customHeight="1" x14ac:dyDescent="0.25">
      <c r="A13" s="25"/>
      <c r="B13" s="18" t="s">
        <v>140</v>
      </c>
      <c r="C13" s="23" t="s">
        <v>185</v>
      </c>
      <c r="D13" s="23" t="s">
        <v>191</v>
      </c>
      <c r="E13" s="26">
        <v>53</v>
      </c>
      <c r="F13" s="18" t="s">
        <v>141</v>
      </c>
      <c r="G13" s="23" t="s">
        <v>196</v>
      </c>
      <c r="H13" s="26">
        <v>43</v>
      </c>
      <c r="I13" s="18" t="s">
        <v>142</v>
      </c>
      <c r="J13" s="26" t="s">
        <v>126</v>
      </c>
      <c r="K13" s="18" t="s">
        <v>143</v>
      </c>
      <c r="L13" s="23" t="s">
        <v>143</v>
      </c>
      <c r="M13" s="23" t="s">
        <v>127</v>
      </c>
      <c r="N13" s="18" t="s">
        <v>127</v>
      </c>
      <c r="O13" s="23" t="s">
        <v>127</v>
      </c>
      <c r="R13" s="26" t="s">
        <v>84</v>
      </c>
      <c r="S13" s="27" t="s">
        <v>84</v>
      </c>
      <c r="T13" s="23"/>
      <c r="V13" s="18" t="s">
        <v>99</v>
      </c>
      <c r="W13" s="18" t="s">
        <v>144</v>
      </c>
    </row>
    <row r="14" spans="1:61" ht="15.5" customHeight="1" x14ac:dyDescent="0.25">
      <c r="A14" s="25"/>
      <c r="B14" s="18" t="s">
        <v>145</v>
      </c>
      <c r="C14" s="23" t="s">
        <v>186</v>
      </c>
      <c r="D14" s="23" t="s">
        <v>191</v>
      </c>
      <c r="E14" s="26">
        <v>58</v>
      </c>
      <c r="F14" s="18" t="s">
        <v>146</v>
      </c>
      <c r="G14" s="23" t="s">
        <v>196</v>
      </c>
      <c r="H14" s="26">
        <v>46</v>
      </c>
      <c r="I14" s="18" t="s">
        <v>147</v>
      </c>
      <c r="J14" s="26" t="s">
        <v>126</v>
      </c>
      <c r="K14" s="18" t="s">
        <v>81</v>
      </c>
      <c r="L14" s="23" t="s">
        <v>81</v>
      </c>
      <c r="M14" s="23" t="s">
        <v>102</v>
      </c>
      <c r="N14" s="18" t="s">
        <v>102</v>
      </c>
      <c r="O14" s="23" t="s">
        <v>102</v>
      </c>
      <c r="P14" s="18" t="s">
        <v>148</v>
      </c>
      <c r="Q14" s="18" t="s">
        <v>148</v>
      </c>
      <c r="R14" s="26" t="s">
        <v>84</v>
      </c>
      <c r="S14" s="27" t="s">
        <v>84</v>
      </c>
      <c r="T14" s="23" t="s">
        <v>149</v>
      </c>
      <c r="U14" s="18" t="s">
        <v>149</v>
      </c>
      <c r="V14" s="18" t="s">
        <v>150</v>
      </c>
      <c r="W14" s="18" t="s">
        <v>151</v>
      </c>
      <c r="X14" s="18" t="s">
        <v>152</v>
      </c>
      <c r="Y14" s="18"/>
      <c r="Z14" s="18">
        <v>3</v>
      </c>
      <c r="AA14" s="18">
        <v>2</v>
      </c>
      <c r="AB14" s="18">
        <v>1</v>
      </c>
      <c r="AC14" s="18">
        <v>2</v>
      </c>
      <c r="AD14" s="18">
        <v>3</v>
      </c>
      <c r="AE14" s="18">
        <v>2</v>
      </c>
      <c r="AF14" s="18">
        <v>2</v>
      </c>
      <c r="AG14" s="18">
        <v>5</v>
      </c>
      <c r="AH14" s="18">
        <v>5</v>
      </c>
      <c r="AI14" s="18">
        <v>1</v>
      </c>
      <c r="AJ14" s="18">
        <v>1</v>
      </c>
      <c r="AK14" s="18">
        <v>1</v>
      </c>
      <c r="AL14" s="18">
        <v>1</v>
      </c>
      <c r="AM14" s="18">
        <v>3</v>
      </c>
      <c r="AN14" s="18">
        <v>5</v>
      </c>
      <c r="AO14" s="18">
        <v>5</v>
      </c>
      <c r="AP14" s="18">
        <v>3</v>
      </c>
      <c r="AQ14" s="18">
        <v>2</v>
      </c>
      <c r="AR14" s="18">
        <v>2</v>
      </c>
      <c r="AS14" s="18">
        <v>4</v>
      </c>
      <c r="AT14" s="18">
        <v>1</v>
      </c>
      <c r="AU14" s="18">
        <v>3</v>
      </c>
      <c r="AV14" s="18">
        <v>3</v>
      </c>
      <c r="AW14" s="18">
        <v>2</v>
      </c>
      <c r="AX14" s="18">
        <v>2</v>
      </c>
      <c r="AY14" s="18">
        <v>3</v>
      </c>
      <c r="AZ14" s="18">
        <v>3</v>
      </c>
      <c r="BA14" s="18">
        <v>3</v>
      </c>
      <c r="BB14" s="18">
        <v>3</v>
      </c>
      <c r="BC14" s="18">
        <v>3</v>
      </c>
      <c r="BD14" s="18">
        <v>4</v>
      </c>
      <c r="BE14" s="18">
        <v>5</v>
      </c>
      <c r="BF14" s="18">
        <v>3</v>
      </c>
      <c r="BG14" s="18">
        <v>2</v>
      </c>
      <c r="BH14" s="18">
        <v>2</v>
      </c>
      <c r="BI14" s="18">
        <v>2</v>
      </c>
    </row>
    <row r="15" spans="1:61" ht="15.75" customHeight="1" x14ac:dyDescent="0.25">
      <c r="B15" s="18" t="s">
        <v>153</v>
      </c>
      <c r="H15" s="26">
        <v>40</v>
      </c>
      <c r="I15" s="18" t="s">
        <v>154</v>
      </c>
      <c r="J15" s="26" t="s">
        <v>80</v>
      </c>
      <c r="K15" s="18" t="s">
        <v>81</v>
      </c>
      <c r="N15" s="18" t="s">
        <v>94</v>
      </c>
      <c r="R15" s="26" t="s">
        <v>84</v>
      </c>
      <c r="U15" s="18" t="s">
        <v>155</v>
      </c>
      <c r="V15" s="18" t="s">
        <v>156</v>
      </c>
      <c r="W15" s="18" t="s">
        <v>211</v>
      </c>
      <c r="X15" s="18" t="s">
        <v>88</v>
      </c>
      <c r="Z15" s="18">
        <v>3</v>
      </c>
      <c r="AA15" s="18">
        <v>2</v>
      </c>
      <c r="AB15" s="18">
        <v>1</v>
      </c>
      <c r="AC15" s="18">
        <v>2</v>
      </c>
      <c r="AD15" s="18">
        <v>4</v>
      </c>
      <c r="AE15" s="18">
        <v>4</v>
      </c>
      <c r="AF15" s="18">
        <v>3</v>
      </c>
      <c r="AG15" s="18">
        <v>2</v>
      </c>
      <c r="AH15" s="18">
        <v>1</v>
      </c>
      <c r="AI15" s="18">
        <v>3</v>
      </c>
      <c r="AJ15" s="18">
        <v>2</v>
      </c>
      <c r="AK15" s="18">
        <v>4</v>
      </c>
      <c r="AL15" s="18">
        <v>5</v>
      </c>
      <c r="AM15" s="18">
        <v>3</v>
      </c>
      <c r="AN15" s="18">
        <v>4</v>
      </c>
      <c r="AO15" s="18">
        <v>5</v>
      </c>
      <c r="AP15" s="18">
        <v>4</v>
      </c>
      <c r="AQ15" s="18">
        <v>4</v>
      </c>
      <c r="AR15" s="18">
        <v>4</v>
      </c>
      <c r="AS15" s="18">
        <v>3</v>
      </c>
      <c r="AT15" s="18">
        <v>2</v>
      </c>
      <c r="AU15" s="18">
        <v>3</v>
      </c>
      <c r="AV15" s="18">
        <v>3</v>
      </c>
      <c r="AW15" s="18">
        <v>5</v>
      </c>
      <c r="AX15" s="18">
        <v>3</v>
      </c>
      <c r="AY15" s="18">
        <v>5</v>
      </c>
      <c r="AZ15" s="18">
        <v>4</v>
      </c>
      <c r="BA15" s="18">
        <v>3</v>
      </c>
      <c r="BB15" s="18">
        <v>3</v>
      </c>
      <c r="BC15" s="18">
        <v>5</v>
      </c>
      <c r="BD15" s="18">
        <v>4</v>
      </c>
      <c r="BE15" s="18">
        <v>5</v>
      </c>
      <c r="BF15" s="18">
        <v>3</v>
      </c>
      <c r="BG15" s="18">
        <v>1</v>
      </c>
      <c r="BH15" s="18">
        <v>2</v>
      </c>
      <c r="BI15" s="18">
        <v>3</v>
      </c>
    </row>
    <row r="16" spans="1:61" ht="15.75" customHeight="1" x14ac:dyDescent="0.25">
      <c r="B16" s="18" t="s">
        <v>157</v>
      </c>
      <c r="C16" s="23" t="s">
        <v>186</v>
      </c>
      <c r="D16" s="23" t="s">
        <v>191</v>
      </c>
      <c r="E16" s="26">
        <v>45</v>
      </c>
      <c r="F16" s="18" t="s">
        <v>158</v>
      </c>
      <c r="G16" s="23" t="s">
        <v>194</v>
      </c>
      <c r="H16" s="26">
        <v>10</v>
      </c>
      <c r="I16" s="18" t="s">
        <v>154</v>
      </c>
      <c r="J16" s="26" t="s">
        <v>80</v>
      </c>
      <c r="K16" s="18" t="s">
        <v>143</v>
      </c>
      <c r="N16" s="18" t="s">
        <v>94</v>
      </c>
      <c r="P16" s="18" t="s">
        <v>83</v>
      </c>
      <c r="Q16" s="18" t="s">
        <v>83</v>
      </c>
      <c r="R16" s="26" t="s">
        <v>84</v>
      </c>
      <c r="U16" s="18" t="s">
        <v>159</v>
      </c>
      <c r="V16" s="18" t="s">
        <v>160</v>
      </c>
      <c r="W16" s="18" t="s">
        <v>211</v>
      </c>
      <c r="Z16" s="18">
        <v>1</v>
      </c>
      <c r="AA16" s="18">
        <v>3</v>
      </c>
      <c r="AB16" s="18">
        <v>3</v>
      </c>
      <c r="AC16" s="18">
        <v>2</v>
      </c>
      <c r="AD16" s="18">
        <v>4</v>
      </c>
      <c r="AE16" s="18">
        <v>4</v>
      </c>
      <c r="AF16" s="18">
        <v>3</v>
      </c>
      <c r="AG16" s="18">
        <v>2</v>
      </c>
      <c r="AH16" s="18">
        <v>2</v>
      </c>
      <c r="AI16" s="18">
        <v>3</v>
      </c>
      <c r="AJ16" s="18">
        <v>2</v>
      </c>
      <c r="AK16" s="18">
        <v>4</v>
      </c>
      <c r="AL16" s="18">
        <v>5</v>
      </c>
      <c r="AM16" s="18">
        <v>4</v>
      </c>
      <c r="AN16" s="18">
        <v>4</v>
      </c>
      <c r="AO16" s="18">
        <v>5</v>
      </c>
      <c r="AP16" s="18">
        <v>4</v>
      </c>
      <c r="AQ16" s="18">
        <v>4</v>
      </c>
      <c r="AR16" s="18">
        <v>4</v>
      </c>
      <c r="AS16" s="18">
        <v>3</v>
      </c>
      <c r="AT16" s="18">
        <v>2</v>
      </c>
      <c r="AU16" s="18">
        <v>3</v>
      </c>
      <c r="AV16" s="18">
        <v>3</v>
      </c>
      <c r="AW16" s="18">
        <v>5</v>
      </c>
      <c r="AX16" s="18">
        <v>1</v>
      </c>
      <c r="AY16" s="18">
        <v>4</v>
      </c>
      <c r="AZ16" s="18">
        <v>3</v>
      </c>
      <c r="BA16" s="18">
        <v>3</v>
      </c>
      <c r="BB16" s="18">
        <v>3</v>
      </c>
      <c r="BC16" s="18">
        <v>5</v>
      </c>
      <c r="BD16" s="18">
        <v>4</v>
      </c>
      <c r="BE16" s="18">
        <v>5</v>
      </c>
      <c r="BF16" s="18">
        <v>3</v>
      </c>
      <c r="BG16" s="18">
        <v>1</v>
      </c>
      <c r="BH16" s="18">
        <v>2</v>
      </c>
      <c r="BI16" s="18">
        <v>3</v>
      </c>
    </row>
    <row r="17" spans="2:61" ht="15.5" customHeight="1" x14ac:dyDescent="0.25">
      <c r="B17" s="18" t="s">
        <v>161</v>
      </c>
      <c r="C17" s="23" t="s">
        <v>186</v>
      </c>
      <c r="D17" s="23" t="s">
        <v>191</v>
      </c>
      <c r="E17" s="26">
        <v>50</v>
      </c>
      <c r="F17" s="18" t="s">
        <v>162</v>
      </c>
      <c r="G17" s="23" t="s">
        <v>196</v>
      </c>
      <c r="H17" s="26">
        <v>14</v>
      </c>
      <c r="I17" s="18" t="s">
        <v>163</v>
      </c>
      <c r="J17" s="26" t="s">
        <v>80</v>
      </c>
      <c r="K17" s="18" t="s">
        <v>93</v>
      </c>
      <c r="N17" s="18" t="s">
        <v>102</v>
      </c>
      <c r="P17" s="18" t="s">
        <v>118</v>
      </c>
      <c r="Q17" s="18" t="s">
        <v>118</v>
      </c>
      <c r="R17" s="26" t="s">
        <v>104</v>
      </c>
      <c r="V17" s="18" t="s">
        <v>164</v>
      </c>
      <c r="W17" s="18" t="s">
        <v>211</v>
      </c>
      <c r="Z17" s="18">
        <v>1</v>
      </c>
      <c r="AA17" s="18">
        <v>1</v>
      </c>
      <c r="AB17" s="18">
        <v>1</v>
      </c>
      <c r="AC17" s="18">
        <v>2</v>
      </c>
      <c r="AD17" s="18">
        <v>3</v>
      </c>
      <c r="AE17" s="18">
        <v>1</v>
      </c>
      <c r="AF17" s="18">
        <v>4</v>
      </c>
      <c r="AG17" s="18">
        <v>3</v>
      </c>
      <c r="AH17" s="18">
        <v>3</v>
      </c>
      <c r="AI17" s="18">
        <v>3</v>
      </c>
      <c r="AJ17" s="18">
        <v>2</v>
      </c>
      <c r="AK17" s="18">
        <v>4</v>
      </c>
      <c r="AL17" s="18">
        <v>5</v>
      </c>
      <c r="AM17" s="18">
        <v>3</v>
      </c>
      <c r="AN17" s="18">
        <v>4</v>
      </c>
      <c r="AO17" s="18">
        <v>5</v>
      </c>
      <c r="AP17" s="18">
        <v>2</v>
      </c>
      <c r="AQ17" s="18">
        <v>4</v>
      </c>
      <c r="AR17" s="18">
        <v>4</v>
      </c>
      <c r="AS17" s="18">
        <v>3</v>
      </c>
      <c r="AT17" s="18">
        <v>2</v>
      </c>
      <c r="AU17" s="18">
        <v>3</v>
      </c>
      <c r="AV17" s="18">
        <v>3</v>
      </c>
      <c r="AW17" s="18">
        <v>5</v>
      </c>
      <c r="AX17" s="18">
        <v>3</v>
      </c>
      <c r="AY17" s="18">
        <v>5</v>
      </c>
      <c r="AZ17" s="18">
        <v>4</v>
      </c>
      <c r="BA17" s="18">
        <v>3</v>
      </c>
      <c r="BB17" s="18">
        <v>3</v>
      </c>
      <c r="BC17" s="18">
        <v>5</v>
      </c>
      <c r="BD17" s="18">
        <v>4</v>
      </c>
      <c r="BE17" s="18">
        <v>5</v>
      </c>
      <c r="BF17" s="18">
        <v>3</v>
      </c>
      <c r="BG17" s="18">
        <v>1</v>
      </c>
      <c r="BH17" s="18">
        <v>2</v>
      </c>
      <c r="BI17" s="18">
        <v>3</v>
      </c>
    </row>
    <row r="18" spans="2:61" ht="15.75" customHeight="1" x14ac:dyDescent="0.25">
      <c r="B18" s="18" t="s">
        <v>165</v>
      </c>
      <c r="D18" s="23" t="s">
        <v>192</v>
      </c>
      <c r="E18" s="26">
        <v>60</v>
      </c>
      <c r="H18" s="26">
        <v>50</v>
      </c>
      <c r="I18" s="18" t="s">
        <v>154</v>
      </c>
      <c r="J18" s="26" t="s">
        <v>80</v>
      </c>
      <c r="K18" s="18" t="s">
        <v>81</v>
      </c>
      <c r="N18" s="18" t="s">
        <v>82</v>
      </c>
      <c r="P18" s="18" t="s">
        <v>118</v>
      </c>
      <c r="Q18" s="18" t="s">
        <v>118</v>
      </c>
      <c r="R18" s="26" t="s">
        <v>104</v>
      </c>
      <c r="V18" s="18" t="s">
        <v>156</v>
      </c>
      <c r="W18" s="18" t="s">
        <v>211</v>
      </c>
      <c r="Z18" s="18">
        <v>3</v>
      </c>
      <c r="AA18" s="18">
        <v>2</v>
      </c>
      <c r="AB18" s="18">
        <v>1</v>
      </c>
      <c r="AC18" s="18">
        <v>2</v>
      </c>
      <c r="AD18" s="18">
        <v>3</v>
      </c>
      <c r="AE18" s="18">
        <v>3</v>
      </c>
      <c r="AF18" s="18">
        <v>3</v>
      </c>
      <c r="AG18" s="18">
        <v>2</v>
      </c>
      <c r="AH18" s="18">
        <v>1</v>
      </c>
      <c r="AI18" s="18">
        <v>3</v>
      </c>
      <c r="AJ18" s="18">
        <v>2</v>
      </c>
      <c r="AK18" s="18">
        <v>4</v>
      </c>
      <c r="AL18" s="18">
        <v>5</v>
      </c>
      <c r="AM18" s="18">
        <v>3</v>
      </c>
      <c r="AN18" s="18">
        <v>4</v>
      </c>
      <c r="AO18" s="18">
        <v>5</v>
      </c>
      <c r="AP18" s="18">
        <v>4</v>
      </c>
      <c r="AQ18" s="18">
        <v>3</v>
      </c>
      <c r="AR18" s="18">
        <v>4</v>
      </c>
      <c r="AS18" s="18">
        <v>3</v>
      </c>
      <c r="AT18" s="18">
        <v>2</v>
      </c>
      <c r="AU18" s="18">
        <v>3</v>
      </c>
      <c r="AV18" s="18">
        <v>3</v>
      </c>
      <c r="AW18" s="18">
        <v>5</v>
      </c>
      <c r="AX18" s="18">
        <v>3</v>
      </c>
      <c r="AY18" s="18">
        <v>3</v>
      </c>
      <c r="AZ18" s="18">
        <v>4</v>
      </c>
      <c r="BA18" s="18">
        <v>3</v>
      </c>
      <c r="BB18" s="18">
        <v>3</v>
      </c>
      <c r="BC18" s="18">
        <v>4</v>
      </c>
      <c r="BD18" s="18">
        <v>4</v>
      </c>
      <c r="BE18" s="18">
        <v>5</v>
      </c>
      <c r="BF18" s="18">
        <v>3</v>
      </c>
      <c r="BG18" s="18">
        <v>1</v>
      </c>
      <c r="BH18" s="18">
        <v>2</v>
      </c>
      <c r="BI18" s="18">
        <v>3</v>
      </c>
    </row>
    <row r="19" spans="2:61" ht="15.75" customHeight="1" x14ac:dyDescent="0.25">
      <c r="B19" s="18" t="s">
        <v>166</v>
      </c>
      <c r="C19" s="23" t="s">
        <v>186</v>
      </c>
      <c r="D19" s="23" t="s">
        <v>192</v>
      </c>
      <c r="E19" s="26">
        <v>67</v>
      </c>
      <c r="F19" s="18" t="s">
        <v>124</v>
      </c>
      <c r="G19" s="23" t="s">
        <v>194</v>
      </c>
      <c r="H19" s="26">
        <v>60</v>
      </c>
      <c r="I19" s="18" t="s">
        <v>154</v>
      </c>
      <c r="J19" s="26" t="s">
        <v>80</v>
      </c>
      <c r="K19" s="18" t="s">
        <v>81</v>
      </c>
      <c r="N19" s="18" t="s">
        <v>82</v>
      </c>
      <c r="P19" s="18" t="s">
        <v>118</v>
      </c>
      <c r="Q19" s="18" t="s">
        <v>118</v>
      </c>
      <c r="R19" s="26" t="s">
        <v>104</v>
      </c>
      <c r="V19" s="18" t="s">
        <v>156</v>
      </c>
      <c r="W19" s="18" t="s">
        <v>211</v>
      </c>
      <c r="Z19" s="18">
        <v>3</v>
      </c>
      <c r="AA19" s="18">
        <v>2</v>
      </c>
      <c r="AB19" s="18">
        <v>1</v>
      </c>
      <c r="AC19" s="18">
        <v>2</v>
      </c>
      <c r="AD19" s="18">
        <v>3</v>
      </c>
      <c r="AE19" s="18">
        <v>3</v>
      </c>
      <c r="AF19" s="18">
        <v>3</v>
      </c>
      <c r="AG19" s="18">
        <v>2</v>
      </c>
      <c r="AH19" s="18">
        <v>1</v>
      </c>
      <c r="AI19" s="18">
        <v>3</v>
      </c>
      <c r="AJ19" s="18">
        <v>2</v>
      </c>
      <c r="AK19" s="18">
        <v>4</v>
      </c>
      <c r="AL19" s="18">
        <v>5</v>
      </c>
      <c r="AM19" s="18">
        <v>3</v>
      </c>
      <c r="AN19" s="18">
        <v>4</v>
      </c>
      <c r="AO19" s="18">
        <v>5</v>
      </c>
      <c r="AP19" s="18">
        <v>4</v>
      </c>
      <c r="AQ19" s="18">
        <v>3</v>
      </c>
      <c r="AR19" s="18">
        <v>4</v>
      </c>
      <c r="AS19" s="18">
        <v>3</v>
      </c>
      <c r="AT19" s="18">
        <v>2</v>
      </c>
      <c r="AU19" s="18">
        <v>3</v>
      </c>
      <c r="AV19" s="18">
        <v>3</v>
      </c>
      <c r="AW19" s="18">
        <v>5</v>
      </c>
      <c r="AX19" s="18">
        <v>3</v>
      </c>
      <c r="AY19" s="18">
        <v>3</v>
      </c>
      <c r="AZ19" s="18">
        <v>4</v>
      </c>
      <c r="BA19" s="18">
        <v>3</v>
      </c>
      <c r="BB19" s="18">
        <v>3</v>
      </c>
      <c r="BC19" s="18">
        <v>4</v>
      </c>
      <c r="BD19" s="18">
        <v>4</v>
      </c>
      <c r="BE19" s="18">
        <v>5</v>
      </c>
      <c r="BF19" s="18">
        <v>3</v>
      </c>
      <c r="BG19" s="18">
        <v>1</v>
      </c>
      <c r="BH19" s="18">
        <v>2</v>
      </c>
      <c r="BI19" s="18">
        <v>3</v>
      </c>
    </row>
    <row r="20" spans="2:61" ht="15.5" customHeight="1" x14ac:dyDescent="0.25">
      <c r="B20" s="18" t="s">
        <v>167</v>
      </c>
      <c r="C20" s="23" t="s">
        <v>186</v>
      </c>
      <c r="D20" s="23" t="s">
        <v>191</v>
      </c>
      <c r="E20" s="26">
        <v>50</v>
      </c>
      <c r="F20" s="18" t="s">
        <v>168</v>
      </c>
      <c r="G20" s="23" t="s">
        <v>195</v>
      </c>
      <c r="H20" s="26">
        <v>30</v>
      </c>
      <c r="I20" s="18" t="s">
        <v>163</v>
      </c>
      <c r="J20" s="26" t="s">
        <v>80</v>
      </c>
      <c r="K20" s="18" t="s">
        <v>81</v>
      </c>
      <c r="N20" s="18" t="s">
        <v>102</v>
      </c>
      <c r="P20" s="18" t="s">
        <v>169</v>
      </c>
      <c r="Q20" s="18" t="s">
        <v>169</v>
      </c>
      <c r="R20" s="26" t="s">
        <v>104</v>
      </c>
      <c r="V20" s="18" t="s">
        <v>170</v>
      </c>
      <c r="W20" s="18" t="s">
        <v>171</v>
      </c>
      <c r="X20" s="18" t="s">
        <v>88</v>
      </c>
      <c r="Z20" s="18">
        <v>2</v>
      </c>
      <c r="AA20" s="18">
        <v>3</v>
      </c>
      <c r="AB20" s="18">
        <v>2</v>
      </c>
      <c r="AC20" s="18">
        <v>1</v>
      </c>
      <c r="AD20" s="18">
        <v>3</v>
      </c>
      <c r="AE20" s="18">
        <v>2</v>
      </c>
      <c r="AF20" s="18">
        <v>2</v>
      </c>
      <c r="AG20" s="18">
        <v>2</v>
      </c>
      <c r="AH20" s="18">
        <v>3</v>
      </c>
      <c r="AI20" s="18">
        <v>4</v>
      </c>
      <c r="AJ20" s="18">
        <v>4</v>
      </c>
      <c r="AK20" s="18">
        <v>4</v>
      </c>
      <c r="AL20" s="18">
        <v>5</v>
      </c>
      <c r="AM20" s="18">
        <v>3</v>
      </c>
      <c r="AN20" s="18">
        <v>4</v>
      </c>
      <c r="AO20" s="18">
        <v>5</v>
      </c>
      <c r="AP20" s="18">
        <v>2</v>
      </c>
      <c r="AQ20" s="18">
        <v>3</v>
      </c>
      <c r="AR20" s="18">
        <v>4</v>
      </c>
      <c r="AS20" s="18">
        <v>3</v>
      </c>
      <c r="AT20" s="18">
        <v>2</v>
      </c>
      <c r="AU20" s="18">
        <v>3</v>
      </c>
      <c r="AV20" s="18">
        <v>2</v>
      </c>
      <c r="AW20" s="18">
        <v>5</v>
      </c>
      <c r="AX20" s="18">
        <v>2</v>
      </c>
      <c r="AY20" s="18">
        <v>3</v>
      </c>
      <c r="AZ20" s="18">
        <v>4</v>
      </c>
      <c r="BA20" s="18">
        <v>2</v>
      </c>
      <c r="BB20" s="18">
        <v>3</v>
      </c>
      <c r="BC20" s="18">
        <v>4</v>
      </c>
      <c r="BD20" s="18">
        <v>4</v>
      </c>
      <c r="BE20" s="18">
        <v>5</v>
      </c>
      <c r="BF20" s="18">
        <v>3</v>
      </c>
      <c r="BG20" s="18">
        <v>3</v>
      </c>
      <c r="BH20" s="18">
        <v>3</v>
      </c>
      <c r="BI20" s="18">
        <v>3</v>
      </c>
    </row>
    <row r="21" spans="2:61" ht="15.75" customHeight="1" x14ac:dyDescent="0.25">
      <c r="B21" s="18" t="s">
        <v>172</v>
      </c>
      <c r="C21" s="23" t="s">
        <v>186</v>
      </c>
      <c r="D21" s="23" t="s">
        <v>191</v>
      </c>
      <c r="E21" s="26">
        <v>56</v>
      </c>
      <c r="F21" s="18" t="s">
        <v>173</v>
      </c>
      <c r="G21" s="23" t="s">
        <v>196</v>
      </c>
      <c r="H21" s="26">
        <v>25</v>
      </c>
      <c r="I21" s="18" t="s">
        <v>163</v>
      </c>
      <c r="J21" s="26" t="s">
        <v>80</v>
      </c>
      <c r="K21" s="18" t="s">
        <v>93</v>
      </c>
      <c r="N21" s="18" t="s">
        <v>82</v>
      </c>
      <c r="P21" s="18" t="s">
        <v>174</v>
      </c>
      <c r="Q21" s="18" t="s">
        <v>174</v>
      </c>
      <c r="R21" s="26" t="s">
        <v>104</v>
      </c>
      <c r="V21" s="18" t="s">
        <v>170</v>
      </c>
      <c r="W21" s="18" t="s">
        <v>175</v>
      </c>
      <c r="Z21" s="18">
        <v>4</v>
      </c>
      <c r="AA21" s="18">
        <v>3</v>
      </c>
      <c r="AB21" s="18">
        <v>1</v>
      </c>
      <c r="AC21" s="18">
        <v>1</v>
      </c>
      <c r="AD21" s="18">
        <v>3</v>
      </c>
      <c r="AE21" s="18">
        <v>3</v>
      </c>
      <c r="AF21" s="18">
        <v>2</v>
      </c>
      <c r="AG21" s="18">
        <v>3</v>
      </c>
      <c r="AH21" s="18">
        <v>3</v>
      </c>
      <c r="AI21" s="18">
        <v>4</v>
      </c>
      <c r="AJ21" s="18">
        <v>4</v>
      </c>
      <c r="AK21" s="18">
        <v>5</v>
      </c>
      <c r="AL21" s="18">
        <v>5</v>
      </c>
      <c r="AM21" s="18">
        <v>3</v>
      </c>
      <c r="AN21" s="18">
        <v>4</v>
      </c>
      <c r="AO21" s="18">
        <v>5</v>
      </c>
      <c r="AP21" s="18">
        <v>4</v>
      </c>
      <c r="AQ21" s="18">
        <v>4</v>
      </c>
      <c r="AR21" s="18">
        <v>4</v>
      </c>
      <c r="AS21" s="18">
        <v>4</v>
      </c>
      <c r="AT21" s="18">
        <v>3</v>
      </c>
      <c r="AU21" s="18">
        <v>3</v>
      </c>
      <c r="AV21" s="18">
        <v>2</v>
      </c>
      <c r="AW21" s="18">
        <v>5</v>
      </c>
      <c r="AX21" s="18">
        <v>3</v>
      </c>
      <c r="AY21" s="18">
        <v>3</v>
      </c>
      <c r="AZ21" s="18">
        <v>3</v>
      </c>
      <c r="BA21" s="18">
        <v>3</v>
      </c>
      <c r="BB21" s="18">
        <v>2</v>
      </c>
      <c r="BC21" s="18">
        <v>4</v>
      </c>
      <c r="BD21" s="18">
        <v>4</v>
      </c>
      <c r="BE21" s="18">
        <v>5</v>
      </c>
      <c r="BF21" s="18">
        <v>2</v>
      </c>
      <c r="BG21" s="18">
        <v>1</v>
      </c>
      <c r="BH21" s="18">
        <v>3</v>
      </c>
      <c r="BI21" s="18">
        <v>4</v>
      </c>
    </row>
    <row r="22" spans="2:61" ht="15.75" customHeight="1" x14ac:dyDescent="0.25">
      <c r="B22" s="18" t="s">
        <v>176</v>
      </c>
      <c r="C22" s="23" t="s">
        <v>186</v>
      </c>
      <c r="D22" s="23" t="s">
        <v>191</v>
      </c>
      <c r="E22" s="26">
        <v>45</v>
      </c>
      <c r="F22" s="18" t="s">
        <v>177</v>
      </c>
      <c r="G22" s="23" t="s">
        <v>194</v>
      </c>
      <c r="H22" s="26">
        <v>20</v>
      </c>
      <c r="I22" s="18" t="s">
        <v>154</v>
      </c>
      <c r="J22" s="26" t="s">
        <v>80</v>
      </c>
      <c r="K22" s="18" t="s">
        <v>81</v>
      </c>
      <c r="N22" s="18" t="s">
        <v>82</v>
      </c>
      <c r="P22" s="18" t="s">
        <v>118</v>
      </c>
      <c r="Q22" s="18" t="s">
        <v>118</v>
      </c>
      <c r="R22" s="26" t="s">
        <v>104</v>
      </c>
      <c r="V22" s="18" t="s">
        <v>99</v>
      </c>
      <c r="W22" s="18" t="s">
        <v>135</v>
      </c>
      <c r="Z22" s="18">
        <v>4</v>
      </c>
      <c r="AA22" s="18">
        <v>2</v>
      </c>
      <c r="AB22" s="18">
        <v>1</v>
      </c>
      <c r="AC22" s="18">
        <v>3</v>
      </c>
      <c r="AD22" s="18">
        <v>4</v>
      </c>
      <c r="AE22" s="18">
        <v>2</v>
      </c>
      <c r="AF22" s="18">
        <v>3</v>
      </c>
      <c r="AG22" s="18">
        <v>2</v>
      </c>
      <c r="AH22" s="18">
        <v>3</v>
      </c>
      <c r="AI22" s="18">
        <v>3</v>
      </c>
      <c r="AJ22" s="18">
        <v>4</v>
      </c>
      <c r="AK22" s="18">
        <v>4</v>
      </c>
      <c r="AL22" s="18">
        <v>5</v>
      </c>
      <c r="AM22" s="18">
        <v>4</v>
      </c>
      <c r="AN22" s="18">
        <v>4</v>
      </c>
      <c r="AO22" s="18">
        <v>5</v>
      </c>
      <c r="AP22" s="18">
        <v>4</v>
      </c>
      <c r="AQ22" s="18">
        <v>3</v>
      </c>
      <c r="AR22" s="18">
        <v>4</v>
      </c>
      <c r="AS22" s="18">
        <v>3</v>
      </c>
      <c r="AT22" s="18">
        <v>2</v>
      </c>
      <c r="AU22" s="18">
        <v>4</v>
      </c>
      <c r="AV22" s="18">
        <v>3</v>
      </c>
      <c r="AW22" s="18">
        <v>5</v>
      </c>
      <c r="AX22" s="18">
        <v>3</v>
      </c>
      <c r="AY22" s="18">
        <v>5</v>
      </c>
      <c r="AZ22" s="18">
        <v>5</v>
      </c>
      <c r="BA22" s="18">
        <v>3</v>
      </c>
      <c r="BB22" s="18">
        <v>4</v>
      </c>
      <c r="BC22" s="18">
        <v>4</v>
      </c>
      <c r="BD22" s="18">
        <v>4</v>
      </c>
      <c r="BE22" s="18">
        <v>5</v>
      </c>
      <c r="BF22" s="18">
        <v>3</v>
      </c>
      <c r="BG22" s="18">
        <v>3</v>
      </c>
      <c r="BH22" s="18">
        <v>4</v>
      </c>
      <c r="BI22" s="18">
        <v>4</v>
      </c>
    </row>
    <row r="23" spans="2:61" ht="15.75" customHeight="1" x14ac:dyDescent="0.25">
      <c r="B23" s="18" t="s">
        <v>178</v>
      </c>
      <c r="C23" s="23" t="s">
        <v>186</v>
      </c>
      <c r="D23" s="23" t="s">
        <v>192</v>
      </c>
      <c r="E23" s="26">
        <v>70</v>
      </c>
      <c r="F23" s="18" t="s">
        <v>179</v>
      </c>
      <c r="G23" s="23" t="s">
        <v>194</v>
      </c>
      <c r="H23" s="26">
        <v>60</v>
      </c>
      <c r="I23" s="18" t="s">
        <v>154</v>
      </c>
      <c r="J23" s="26" t="s">
        <v>80</v>
      </c>
      <c r="K23" s="18" t="s">
        <v>81</v>
      </c>
      <c r="N23" s="18" t="s">
        <v>82</v>
      </c>
      <c r="P23" s="18" t="s">
        <v>180</v>
      </c>
      <c r="Q23" s="18" t="s">
        <v>180</v>
      </c>
      <c r="R23" s="26" t="s">
        <v>104</v>
      </c>
      <c r="V23" s="18" t="s">
        <v>156</v>
      </c>
      <c r="W23" s="18" t="s">
        <v>171</v>
      </c>
      <c r="X23" s="18" t="s">
        <v>88</v>
      </c>
      <c r="Z23" s="18">
        <v>3</v>
      </c>
      <c r="AA23" s="18">
        <v>2</v>
      </c>
      <c r="AB23" s="18">
        <v>3</v>
      </c>
      <c r="AC23" s="18">
        <v>3</v>
      </c>
      <c r="AD23" s="18">
        <v>5</v>
      </c>
      <c r="AE23" s="18">
        <v>3</v>
      </c>
      <c r="AF23" s="18">
        <v>3</v>
      </c>
      <c r="AG23" s="18">
        <v>2</v>
      </c>
      <c r="AH23" s="18">
        <v>3</v>
      </c>
      <c r="AI23" s="18">
        <v>3</v>
      </c>
      <c r="AJ23" s="18">
        <v>2</v>
      </c>
      <c r="AK23" s="18">
        <v>4</v>
      </c>
      <c r="AL23" s="18">
        <v>5</v>
      </c>
      <c r="AM23" s="18">
        <v>3</v>
      </c>
      <c r="AN23" s="18">
        <v>4</v>
      </c>
      <c r="AO23" s="18">
        <v>5</v>
      </c>
      <c r="AP23" s="18">
        <v>5</v>
      </c>
      <c r="AQ23" s="18">
        <v>3</v>
      </c>
      <c r="AR23" s="18">
        <v>5</v>
      </c>
      <c r="AS23" s="18">
        <v>3</v>
      </c>
      <c r="AT23" s="18">
        <v>3</v>
      </c>
      <c r="AU23" s="18">
        <v>3</v>
      </c>
      <c r="AV23" s="18">
        <v>3</v>
      </c>
      <c r="AW23" s="18">
        <v>5</v>
      </c>
      <c r="AX23" s="18">
        <v>2</v>
      </c>
      <c r="AY23" s="18">
        <v>3</v>
      </c>
      <c r="AZ23" s="18">
        <v>3</v>
      </c>
      <c r="BA23" s="18">
        <v>3</v>
      </c>
      <c r="BB23" s="18">
        <v>2</v>
      </c>
      <c r="BC23" s="18">
        <v>4</v>
      </c>
      <c r="BD23" s="18">
        <v>5</v>
      </c>
      <c r="BE23" s="18">
        <v>5</v>
      </c>
      <c r="BF23" s="18">
        <v>2</v>
      </c>
      <c r="BG23" s="18">
        <v>2</v>
      </c>
      <c r="BH23" s="18">
        <v>3</v>
      </c>
      <c r="BI23" s="18">
        <v>3</v>
      </c>
    </row>
    <row r="24" spans="2:61" ht="15.75" customHeight="1" x14ac:dyDescent="0.25">
      <c r="B24" s="18" t="s">
        <v>212</v>
      </c>
      <c r="C24" s="23" t="s">
        <v>186</v>
      </c>
      <c r="D24" s="23" t="s">
        <v>191</v>
      </c>
      <c r="E24" s="26">
        <v>47</v>
      </c>
      <c r="F24" s="18" t="s">
        <v>213</v>
      </c>
      <c r="G24" s="23" t="s">
        <v>196</v>
      </c>
      <c r="H24" s="26">
        <v>47</v>
      </c>
      <c r="I24" s="18" t="s">
        <v>214</v>
      </c>
      <c r="J24" s="26" t="s">
        <v>80</v>
      </c>
      <c r="K24" s="18" t="s">
        <v>93</v>
      </c>
      <c r="N24" s="18" t="s">
        <v>82</v>
      </c>
      <c r="P24" s="18" t="s">
        <v>180</v>
      </c>
      <c r="Q24" s="18" t="s">
        <v>180</v>
      </c>
      <c r="R24" s="26" t="s">
        <v>104</v>
      </c>
      <c r="V24" s="18" t="s">
        <v>215</v>
      </c>
      <c r="W24" s="18" t="s">
        <v>216</v>
      </c>
      <c r="X24" s="18" t="s">
        <v>88</v>
      </c>
      <c r="Z24" s="18">
        <v>5</v>
      </c>
      <c r="AA24" s="18">
        <v>3</v>
      </c>
      <c r="AB24" s="18">
        <v>4</v>
      </c>
      <c r="AC24" s="18">
        <v>2</v>
      </c>
      <c r="AD24" s="18">
        <v>5</v>
      </c>
      <c r="AE24" s="18">
        <v>2</v>
      </c>
      <c r="AF24" s="18">
        <v>2</v>
      </c>
      <c r="AG24" s="18">
        <v>1</v>
      </c>
      <c r="AH24" s="18">
        <v>1</v>
      </c>
      <c r="AI24" s="18">
        <v>4</v>
      </c>
      <c r="AJ24" s="18">
        <v>5</v>
      </c>
      <c r="AK24" s="18">
        <v>5</v>
      </c>
      <c r="AL24" s="18">
        <v>5</v>
      </c>
      <c r="AM24" s="18">
        <v>4</v>
      </c>
      <c r="AN24" s="18">
        <v>5</v>
      </c>
      <c r="AO24" s="18">
        <v>5</v>
      </c>
      <c r="AP24" s="18">
        <v>5</v>
      </c>
      <c r="AQ24" s="18">
        <v>3</v>
      </c>
      <c r="AR24" s="18">
        <v>5</v>
      </c>
      <c r="AS24" s="18">
        <v>5</v>
      </c>
      <c r="AT24" s="18">
        <v>3</v>
      </c>
      <c r="AU24" s="18">
        <v>5</v>
      </c>
      <c r="AV24" s="18">
        <v>5</v>
      </c>
      <c r="AW24" s="18">
        <v>4</v>
      </c>
      <c r="AX24" s="18">
        <v>1</v>
      </c>
      <c r="AY24" s="18">
        <v>2</v>
      </c>
      <c r="AZ24" s="18">
        <v>4</v>
      </c>
      <c r="BA24" s="18">
        <v>1</v>
      </c>
      <c r="BB24" s="18">
        <v>4</v>
      </c>
      <c r="BC24" s="18">
        <v>4</v>
      </c>
      <c r="BD24" s="18">
        <v>5</v>
      </c>
      <c r="BF24" s="18">
        <v>3</v>
      </c>
      <c r="BG24" s="18">
        <v>4</v>
      </c>
      <c r="BH24" s="18">
        <v>4</v>
      </c>
      <c r="BI24" s="18">
        <v>4</v>
      </c>
    </row>
    <row r="25" spans="2:61" ht="15.75" customHeight="1" x14ac:dyDescent="0.25">
      <c r="B25" s="18" t="s">
        <v>217</v>
      </c>
      <c r="C25" s="23" t="s">
        <v>186</v>
      </c>
      <c r="D25" s="23" t="s">
        <v>191</v>
      </c>
      <c r="E25" s="26">
        <v>52</v>
      </c>
      <c r="F25" s="18" t="s">
        <v>218</v>
      </c>
      <c r="G25" s="23" t="s">
        <v>195</v>
      </c>
      <c r="H25" s="26">
        <v>52</v>
      </c>
      <c r="I25" s="18" t="s">
        <v>214</v>
      </c>
      <c r="J25" s="26" t="s">
        <v>80</v>
      </c>
      <c r="K25" s="18" t="s">
        <v>81</v>
      </c>
      <c r="N25" s="18" t="s">
        <v>82</v>
      </c>
      <c r="P25" s="18" t="s">
        <v>83</v>
      </c>
      <c r="Q25" s="18" t="s">
        <v>83</v>
      </c>
      <c r="R25" s="26" t="s">
        <v>84</v>
      </c>
      <c r="T25" s="18"/>
      <c r="U25" s="18" t="s">
        <v>85</v>
      </c>
      <c r="V25" s="18" t="s">
        <v>215</v>
      </c>
      <c r="W25" s="18" t="s">
        <v>219</v>
      </c>
      <c r="X25" s="18" t="s">
        <v>88</v>
      </c>
      <c r="Z25" s="18">
        <v>5</v>
      </c>
      <c r="AA25" s="18">
        <v>3</v>
      </c>
      <c r="AB25" s="18">
        <v>4</v>
      </c>
      <c r="AC25" s="18">
        <v>2</v>
      </c>
      <c r="AD25" s="18">
        <v>5</v>
      </c>
      <c r="AE25" s="18">
        <v>2</v>
      </c>
      <c r="AF25" s="18">
        <v>2</v>
      </c>
      <c r="AG25" s="18">
        <v>1</v>
      </c>
      <c r="AH25" s="18">
        <v>1</v>
      </c>
      <c r="AI25" s="18">
        <v>4</v>
      </c>
      <c r="AJ25" s="18">
        <v>5</v>
      </c>
      <c r="AK25" s="18">
        <v>5</v>
      </c>
      <c r="AL25" s="18">
        <v>5</v>
      </c>
      <c r="AM25" s="18">
        <v>4</v>
      </c>
      <c r="AN25" s="18">
        <v>5</v>
      </c>
      <c r="AO25" s="18">
        <v>5</v>
      </c>
      <c r="AP25" s="18">
        <v>5</v>
      </c>
      <c r="AQ25" s="18">
        <v>3</v>
      </c>
      <c r="AR25" s="18">
        <v>5</v>
      </c>
      <c r="AS25" s="18">
        <v>5</v>
      </c>
      <c r="AT25" s="18">
        <v>3</v>
      </c>
      <c r="AU25" s="18">
        <v>5</v>
      </c>
      <c r="AV25" s="18">
        <v>5</v>
      </c>
      <c r="AW25" s="18">
        <v>4</v>
      </c>
      <c r="AX25" s="18">
        <v>1</v>
      </c>
      <c r="AY25" s="18">
        <v>2</v>
      </c>
      <c r="AZ25" s="18">
        <v>4</v>
      </c>
      <c r="BA25" s="18">
        <v>1</v>
      </c>
      <c r="BB25" s="18">
        <v>4</v>
      </c>
      <c r="BC25" s="18">
        <v>4</v>
      </c>
      <c r="BD25" s="18">
        <v>5</v>
      </c>
      <c r="BF25" s="18">
        <v>3</v>
      </c>
      <c r="BG25" s="18">
        <v>4</v>
      </c>
      <c r="BH25" s="18">
        <v>4</v>
      </c>
      <c r="BI25" s="18">
        <v>4</v>
      </c>
    </row>
    <row r="26" spans="2:61" ht="15.75" customHeight="1" x14ac:dyDescent="0.25">
      <c r="B26" s="18" t="s">
        <v>220</v>
      </c>
      <c r="C26" s="23" t="s">
        <v>186</v>
      </c>
      <c r="D26" s="23" t="s">
        <v>190</v>
      </c>
      <c r="E26" s="26">
        <v>38</v>
      </c>
      <c r="F26" s="18" t="s">
        <v>221</v>
      </c>
      <c r="G26" s="23" t="s">
        <v>194</v>
      </c>
      <c r="H26" s="26">
        <v>38</v>
      </c>
      <c r="I26" s="18" t="s">
        <v>214</v>
      </c>
      <c r="J26" s="26" t="s">
        <v>80</v>
      </c>
      <c r="K26" s="18" t="s">
        <v>81</v>
      </c>
      <c r="N26" s="18" t="s">
        <v>102</v>
      </c>
      <c r="P26" s="18" t="s">
        <v>180</v>
      </c>
      <c r="Q26" s="18" t="s">
        <v>180</v>
      </c>
      <c r="R26" s="26" t="s">
        <v>104</v>
      </c>
      <c r="U26" s="18"/>
      <c r="V26" s="18" t="s">
        <v>215</v>
      </c>
      <c r="W26" s="18" t="s">
        <v>222</v>
      </c>
      <c r="X26" s="18" t="s">
        <v>88</v>
      </c>
      <c r="Z26" s="18">
        <v>5</v>
      </c>
      <c r="AA26" s="18">
        <v>3</v>
      </c>
      <c r="AB26" s="18">
        <v>4</v>
      </c>
      <c r="AC26" s="18">
        <v>2</v>
      </c>
      <c r="AD26" s="18">
        <v>5</v>
      </c>
      <c r="AE26" s="18">
        <v>2</v>
      </c>
      <c r="AF26" s="18">
        <v>2</v>
      </c>
      <c r="AG26" s="18">
        <v>1</v>
      </c>
      <c r="AH26" s="18">
        <v>1</v>
      </c>
      <c r="AI26" s="18">
        <v>4</v>
      </c>
      <c r="AJ26" s="18">
        <v>5</v>
      </c>
      <c r="AK26" s="18">
        <v>5</v>
      </c>
      <c r="AL26" s="18">
        <v>5</v>
      </c>
      <c r="AM26" s="18">
        <v>4</v>
      </c>
      <c r="AN26" s="18">
        <v>5</v>
      </c>
      <c r="AO26" s="18">
        <v>5</v>
      </c>
      <c r="AP26" s="18">
        <v>5</v>
      </c>
      <c r="AQ26" s="18">
        <v>3</v>
      </c>
      <c r="AR26" s="18">
        <v>5</v>
      </c>
      <c r="AS26" s="18">
        <v>5</v>
      </c>
      <c r="AT26" s="18">
        <v>3</v>
      </c>
      <c r="AU26" s="18">
        <v>5</v>
      </c>
      <c r="AV26" s="18">
        <v>5</v>
      </c>
      <c r="AW26" s="18">
        <v>4</v>
      </c>
      <c r="AX26" s="18">
        <v>1</v>
      </c>
      <c r="AY26" s="18">
        <v>2</v>
      </c>
      <c r="AZ26" s="18">
        <v>4</v>
      </c>
      <c r="BA26" s="18">
        <v>1</v>
      </c>
      <c r="BB26" s="18">
        <v>4</v>
      </c>
      <c r="BC26" s="18">
        <v>4</v>
      </c>
      <c r="BD26" s="18">
        <v>5</v>
      </c>
      <c r="BF26" s="18">
        <v>3</v>
      </c>
      <c r="BG26" s="18">
        <v>4</v>
      </c>
      <c r="BH26" s="18">
        <v>4</v>
      </c>
      <c r="BI26" s="18">
        <v>4</v>
      </c>
    </row>
    <row r="27" spans="2:61" ht="15.75" customHeight="1" x14ac:dyDescent="0.25">
      <c r="B27" s="18"/>
      <c r="E27" s="26"/>
      <c r="F27" s="18"/>
      <c r="H27" s="26"/>
      <c r="I27" s="18"/>
      <c r="J27" s="26"/>
      <c r="K27" s="18"/>
      <c r="N27" s="18"/>
      <c r="Q27" s="18"/>
      <c r="R27" s="26"/>
      <c r="U27" s="18"/>
      <c r="V27" s="18"/>
      <c r="W27" s="18"/>
      <c r="X27" s="18"/>
    </row>
    <row r="28" spans="2:61" ht="15.75" customHeight="1" x14ac:dyDescent="0.25">
      <c r="X28" s="19"/>
      <c r="Y28" s="19"/>
      <c r="Z28" s="17" t="s">
        <v>223</v>
      </c>
      <c r="AG28" s="19"/>
      <c r="AH28" s="17" t="s">
        <v>223</v>
      </c>
      <c r="AK28" s="19"/>
      <c r="AL28" s="17" t="s">
        <v>223</v>
      </c>
    </row>
    <row r="29" spans="2:61" ht="15.75" customHeight="1" x14ac:dyDescent="0.25">
      <c r="K29" s="18"/>
      <c r="L29" s="18"/>
      <c r="M29" s="18"/>
      <c r="X29" s="35"/>
      <c r="Y29" s="36" t="s">
        <v>224</v>
      </c>
      <c r="Z29" s="17">
        <f>COUNTIFS(Z2:AD26,"1")</f>
        <v>30</v>
      </c>
      <c r="AA29" s="21">
        <f>Z29/Z34</f>
        <v>0.25210084033613445</v>
      </c>
      <c r="AG29" s="36" t="s">
        <v>224</v>
      </c>
      <c r="AH29" s="17">
        <f>COUNTIFS(AG2:AG26,"1")</f>
        <v>7</v>
      </c>
      <c r="AI29" s="21">
        <f>AH29/AH34</f>
        <v>0.31818181818181818</v>
      </c>
      <c r="AK29" s="36" t="s">
        <v>224</v>
      </c>
      <c r="AL29" s="17">
        <f>COUNTIFS(AJ2:AL26,"1")</f>
        <v>7</v>
      </c>
      <c r="AM29" s="21">
        <f>AL29/AL34</f>
        <v>0.12280701754385964</v>
      </c>
    </row>
    <row r="30" spans="2:61" ht="15.75" customHeight="1" x14ac:dyDescent="0.25">
      <c r="K30" s="18"/>
      <c r="L30" s="18"/>
      <c r="M30" s="18"/>
      <c r="R30" s="18"/>
      <c r="S30" s="18"/>
      <c r="T30" s="18"/>
      <c r="X30" s="18"/>
      <c r="Y30" s="18" t="s">
        <v>225</v>
      </c>
      <c r="Z30" s="17">
        <f>COUNTIFS(Z2:AD26,"2")</f>
        <v>29</v>
      </c>
      <c r="AA30" s="21">
        <f>Z30/Z34</f>
        <v>0.24369747899159663</v>
      </c>
      <c r="AG30" s="18" t="s">
        <v>225</v>
      </c>
      <c r="AH30" s="17">
        <f>COUNTIFS(AG2:AG26,"2")</f>
        <v>10</v>
      </c>
      <c r="AI30" s="21">
        <f>AH30/AH34</f>
        <v>0.45454545454545453</v>
      </c>
      <c r="AK30" s="18" t="s">
        <v>225</v>
      </c>
      <c r="AL30" s="17">
        <f>COUNTIFS(AJ2:AL26,"2")</f>
        <v>8</v>
      </c>
      <c r="AM30" s="21">
        <f>AL30/AL34</f>
        <v>0.14035087719298245</v>
      </c>
    </row>
    <row r="31" spans="2:61" ht="15.75" customHeight="1" x14ac:dyDescent="0.25">
      <c r="K31" s="18"/>
      <c r="L31" s="18"/>
      <c r="M31" s="18"/>
      <c r="R31" s="26"/>
      <c r="S31" s="26"/>
      <c r="T31" s="26"/>
      <c r="X31" s="18"/>
      <c r="Y31" s="18" t="s">
        <v>226</v>
      </c>
      <c r="Z31" s="17">
        <f>COUNTIFS(Z2:AD26,"3")</f>
        <v>29</v>
      </c>
      <c r="AA31" s="21">
        <f>Z31/Z34</f>
        <v>0.24369747899159663</v>
      </c>
      <c r="AG31" s="18" t="s">
        <v>226</v>
      </c>
      <c r="AH31" s="17">
        <f>COUNTIFS(AG2:AG26,"3")</f>
        <v>4</v>
      </c>
      <c r="AI31" s="21">
        <f>AH31/AH34</f>
        <v>0.18181818181818182</v>
      </c>
      <c r="AK31" s="18" t="s">
        <v>226</v>
      </c>
      <c r="AL31" s="17">
        <f>COUNTIFS(AJ2:AL26,"3")</f>
        <v>3</v>
      </c>
      <c r="AM31" s="21">
        <f>AL31/AL34</f>
        <v>5.2631578947368418E-2</v>
      </c>
    </row>
    <row r="32" spans="2:61" ht="15.75" customHeight="1" x14ac:dyDescent="0.25">
      <c r="K32" s="18"/>
      <c r="L32" s="18"/>
      <c r="M32" s="18"/>
      <c r="Q32" s="23"/>
      <c r="R32" s="26"/>
      <c r="S32" s="26"/>
      <c r="T32" s="26"/>
      <c r="X32" s="18"/>
      <c r="Y32" s="18" t="s">
        <v>227</v>
      </c>
      <c r="Z32" s="17">
        <f>COUNTIFS(Z2:AD26,"4")</f>
        <v>14</v>
      </c>
      <c r="AA32" s="21">
        <f>Z32/Z34</f>
        <v>0.11764705882352941</v>
      </c>
      <c r="AG32" s="18" t="s">
        <v>227</v>
      </c>
      <c r="AH32" s="17">
        <f>COUNTIFS(AG2:AG26,"4")</f>
        <v>0</v>
      </c>
      <c r="AI32" s="21">
        <f>AH32/AH34</f>
        <v>0</v>
      </c>
      <c r="AK32" s="18" t="s">
        <v>227</v>
      </c>
      <c r="AL32" s="17">
        <f>COUNTIFS(AJ2:AL26,"2")</f>
        <v>8</v>
      </c>
      <c r="AM32" s="21">
        <f>AL32/AL34</f>
        <v>0.14035087719298245</v>
      </c>
    </row>
    <row r="33" spans="11:39" ht="15.75" customHeight="1" x14ac:dyDescent="0.25">
      <c r="K33" s="18"/>
      <c r="L33" s="18"/>
      <c r="M33" s="18"/>
      <c r="R33" s="26"/>
      <c r="S33" s="26"/>
      <c r="T33" s="26"/>
      <c r="X33" s="18"/>
      <c r="Y33" s="18" t="s">
        <v>228</v>
      </c>
      <c r="Z33" s="17">
        <f>COUNTIFS(Z2:AD26,"5")</f>
        <v>17</v>
      </c>
      <c r="AA33" s="21">
        <f>Z33/Z34</f>
        <v>0.14285714285714285</v>
      </c>
      <c r="AG33" s="18" t="s">
        <v>228</v>
      </c>
      <c r="AH33" s="17">
        <f>COUNTIFS(AG2:AG26,"5")</f>
        <v>1</v>
      </c>
      <c r="AI33" s="21">
        <f>AH33/AH34</f>
        <v>4.5454545454545456E-2</v>
      </c>
      <c r="AK33" s="18" t="s">
        <v>228</v>
      </c>
      <c r="AL33" s="17">
        <f>COUNTIFS(AJ2:AL26,"5")</f>
        <v>31</v>
      </c>
      <c r="AM33" s="21">
        <f>AL33/AL34</f>
        <v>0.54385964912280704</v>
      </c>
    </row>
    <row r="34" spans="11:39" ht="15.75" customHeight="1" x14ac:dyDescent="0.25">
      <c r="K34" s="18"/>
      <c r="L34" s="18"/>
      <c r="M34" s="18"/>
      <c r="R34" s="26"/>
      <c r="S34" s="26"/>
      <c r="T34" s="26"/>
      <c r="X34" s="18"/>
      <c r="Y34" s="18" t="s">
        <v>33</v>
      </c>
      <c r="Z34" s="17">
        <f>SUM(Z29:Z33)</f>
        <v>119</v>
      </c>
      <c r="AA34" s="37">
        <f>SUM(AA29:AA33)</f>
        <v>1</v>
      </c>
      <c r="AG34" s="18" t="s">
        <v>33</v>
      </c>
      <c r="AH34" s="17">
        <f>SUM(AH29:AH33)</f>
        <v>22</v>
      </c>
      <c r="AI34" s="37">
        <f>SUM(AI29:AI33)</f>
        <v>1</v>
      </c>
      <c r="AK34" s="18" t="s">
        <v>33</v>
      </c>
      <c r="AL34" s="17">
        <f>SUM(AL29:AL33)</f>
        <v>57</v>
      </c>
      <c r="AM34" s="37">
        <f>SUM(AM29:AM33)</f>
        <v>1</v>
      </c>
    </row>
    <row r="35" spans="11:39" ht="15.75" customHeight="1" x14ac:dyDescent="0.25">
      <c r="K35" s="18"/>
      <c r="L35" s="18"/>
      <c r="M35" s="18"/>
      <c r="R35" s="26"/>
      <c r="S35" s="26"/>
      <c r="T35" s="26"/>
      <c r="X35" s="18"/>
      <c r="Y35" s="18"/>
    </row>
    <row r="36" spans="11:39" ht="15.75" customHeight="1" x14ac:dyDescent="0.25">
      <c r="K36" s="18"/>
      <c r="L36" s="18"/>
      <c r="M36" s="18"/>
      <c r="R36" s="26"/>
      <c r="S36" s="26"/>
      <c r="T36" s="26"/>
      <c r="X36" s="18"/>
      <c r="Y36" s="18"/>
    </row>
    <row r="37" spans="11:39" ht="15.75" customHeight="1" x14ac:dyDescent="0.25">
      <c r="K37" s="18"/>
      <c r="L37" s="18"/>
      <c r="M37" s="18"/>
      <c r="R37" s="26"/>
      <c r="S37" s="26"/>
      <c r="T37" s="26"/>
      <c r="X37" s="18"/>
      <c r="Y37" s="18"/>
    </row>
    <row r="38" spans="11:39" ht="15.75" customHeight="1" x14ac:dyDescent="0.25">
      <c r="K38" s="18"/>
      <c r="L38" s="18"/>
      <c r="M38" s="18"/>
      <c r="R38" s="26"/>
      <c r="S38" s="26"/>
      <c r="T38" s="26"/>
      <c r="X38" s="18"/>
      <c r="Y38" s="18"/>
    </row>
    <row r="39" spans="11:39" ht="15.75" customHeight="1" x14ac:dyDescent="0.25">
      <c r="K39" s="18"/>
      <c r="L39" s="18"/>
      <c r="M39" s="18"/>
      <c r="R39" s="26"/>
      <c r="S39" s="26"/>
      <c r="T39" s="26"/>
      <c r="X39" s="18"/>
      <c r="Y39" s="18"/>
    </row>
    <row r="40" spans="11:39" ht="15.75" customHeight="1" x14ac:dyDescent="0.25">
      <c r="K40" s="18"/>
      <c r="L40" s="18"/>
      <c r="M40" s="18"/>
      <c r="R40" s="26"/>
      <c r="S40" s="26"/>
      <c r="T40" s="26"/>
      <c r="X40" s="18"/>
      <c r="Y40" s="18"/>
    </row>
    <row r="41" spans="11:39" ht="15.75" customHeight="1" x14ac:dyDescent="0.25">
      <c r="K41" s="18"/>
      <c r="L41" s="18"/>
      <c r="M41" s="18"/>
      <c r="R41" s="26"/>
      <c r="S41" s="26"/>
      <c r="T41" s="26"/>
    </row>
    <row r="42" spans="11:39" ht="15.75" customHeight="1" x14ac:dyDescent="0.25">
      <c r="K42" s="18"/>
      <c r="L42" s="18"/>
      <c r="M42" s="18"/>
      <c r="R42" s="26"/>
      <c r="S42" s="26"/>
      <c r="T42" s="26"/>
    </row>
    <row r="43" spans="11:39" ht="15.75" customHeight="1" x14ac:dyDescent="0.25">
      <c r="R43" s="26"/>
      <c r="S43" s="26"/>
      <c r="T43" s="26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0DFAB-783D-4C3A-B9FE-921828AB25DC}">
  <dimension ref="B1:AW181"/>
  <sheetViews>
    <sheetView topLeftCell="AD33" zoomScale="72" zoomScaleNormal="72" workbookViewId="0">
      <selection activeCell="AG1" sqref="AG1:AX2"/>
    </sheetView>
  </sheetViews>
  <sheetFormatPr defaultRowHeight="12.5" x14ac:dyDescent="0.25"/>
  <cols>
    <col min="2" max="2" width="16" bestFit="1" customWidth="1"/>
    <col min="3" max="3" width="18.6328125" customWidth="1"/>
    <col min="4" max="4" width="18.1796875" bestFit="1" customWidth="1"/>
    <col min="5" max="5" width="16.36328125" customWidth="1"/>
    <col min="6" max="6" width="17.54296875" bestFit="1" customWidth="1"/>
    <col min="7" max="7" width="35.7265625" bestFit="1" customWidth="1"/>
    <col min="8" max="8" width="35.08984375" bestFit="1" customWidth="1"/>
    <col min="9" max="9" width="11.453125" bestFit="1" customWidth="1"/>
    <col min="11" max="11" width="16.26953125" bestFit="1" customWidth="1"/>
    <col min="13" max="13" width="46.90625" bestFit="1" customWidth="1"/>
    <col min="18" max="18" width="14.90625" bestFit="1" customWidth="1"/>
    <col min="19" max="19" width="14.90625" customWidth="1"/>
    <col min="24" max="24" width="14.90625" bestFit="1" customWidth="1"/>
    <col min="25" max="25" width="14.90625" customWidth="1"/>
    <col min="30" max="30" width="14.90625" bestFit="1" customWidth="1"/>
    <col min="43" max="43" width="8.7265625" customWidth="1"/>
  </cols>
  <sheetData>
    <row r="1" spans="2:49" x14ac:dyDescent="0.25">
      <c r="N1" s="61" t="s">
        <v>41</v>
      </c>
      <c r="O1" s="62"/>
      <c r="P1" s="62"/>
      <c r="Q1" s="62"/>
      <c r="R1" s="62"/>
      <c r="S1" s="1"/>
      <c r="T1" s="61" t="s">
        <v>42</v>
      </c>
      <c r="U1" s="61"/>
      <c r="V1" s="61"/>
      <c r="W1" s="61"/>
      <c r="X1" s="61"/>
      <c r="Y1" s="11"/>
      <c r="Z1" s="61" t="s">
        <v>40</v>
      </c>
      <c r="AA1" s="62"/>
      <c r="AB1" s="62"/>
      <c r="AC1" s="62"/>
      <c r="AD1" s="62"/>
      <c r="AG1" s="61"/>
      <c r="AH1" s="62"/>
      <c r="AI1" s="62"/>
      <c r="AJ1" s="62"/>
      <c r="AK1" s="62"/>
      <c r="AL1" s="1"/>
      <c r="AM1" s="61"/>
      <c r="AN1" s="61"/>
      <c r="AO1" s="61"/>
      <c r="AP1" s="61"/>
      <c r="AQ1" s="61"/>
      <c r="AR1" s="11"/>
      <c r="AS1" s="61"/>
      <c r="AT1" s="62"/>
      <c r="AU1" s="62"/>
      <c r="AV1" s="62"/>
      <c r="AW1" s="62"/>
    </row>
    <row r="2" spans="2:49" x14ac:dyDescent="0.25">
      <c r="B2" s="5" t="s">
        <v>39</v>
      </c>
      <c r="C2" s="5" t="s">
        <v>0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20</v>
      </c>
      <c r="M2" s="5"/>
      <c r="N2" s="3" t="s">
        <v>34</v>
      </c>
      <c r="O2" s="3" t="s">
        <v>36</v>
      </c>
      <c r="P2" s="3" t="s">
        <v>37</v>
      </c>
      <c r="Q2" s="3" t="s">
        <v>38</v>
      </c>
      <c r="R2" s="3" t="s">
        <v>35</v>
      </c>
      <c r="S2" s="3"/>
      <c r="T2" s="3" t="s">
        <v>34</v>
      </c>
      <c r="U2" s="3" t="s">
        <v>36</v>
      </c>
      <c r="V2" s="3" t="s">
        <v>37</v>
      </c>
      <c r="W2" s="3" t="s">
        <v>38</v>
      </c>
      <c r="X2" s="3" t="s">
        <v>35</v>
      </c>
      <c r="Y2" s="3"/>
      <c r="Z2" s="3" t="s">
        <v>34</v>
      </c>
      <c r="AA2" s="3" t="s">
        <v>36</v>
      </c>
      <c r="AB2" s="3" t="s">
        <v>37</v>
      </c>
      <c r="AC2" s="3" t="s">
        <v>38</v>
      </c>
      <c r="AD2" s="3" t="s">
        <v>35</v>
      </c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</row>
    <row r="3" spans="2:49" x14ac:dyDescent="0.25">
      <c r="B3" s="3" t="s">
        <v>34</v>
      </c>
      <c r="C3" s="7">
        <v>0.55555555555555558</v>
      </c>
      <c r="D3" s="7">
        <v>0.55555555555555558</v>
      </c>
      <c r="E3" s="7">
        <v>0.33333333333333331</v>
      </c>
      <c r="F3" s="7">
        <v>0.33333333333333331</v>
      </c>
      <c r="G3" s="7">
        <v>0.33333333333333331</v>
      </c>
      <c r="H3" s="7">
        <v>0.1111111111111111</v>
      </c>
      <c r="M3" s="5" t="s">
        <v>0</v>
      </c>
      <c r="N3" s="2">
        <v>0.55555555555555558</v>
      </c>
      <c r="O3" s="2">
        <v>0.22222222222222221</v>
      </c>
      <c r="P3" s="2">
        <v>0</v>
      </c>
      <c r="Q3" s="2">
        <v>0</v>
      </c>
      <c r="R3" s="2">
        <v>0.22222222222222221</v>
      </c>
      <c r="S3" s="2"/>
      <c r="T3" s="2">
        <v>0.1111111111111111</v>
      </c>
      <c r="U3" s="2">
        <v>0.22222222222222221</v>
      </c>
      <c r="V3" s="2">
        <v>0.22222222222222221</v>
      </c>
      <c r="W3" s="2">
        <v>0.1111111111111111</v>
      </c>
      <c r="X3" s="2">
        <v>0.33333333333333331</v>
      </c>
      <c r="Y3" s="2"/>
      <c r="Z3" s="2">
        <v>0.16666666666666666</v>
      </c>
      <c r="AA3" s="2">
        <v>8.3333333333333329E-2</v>
      </c>
      <c r="AB3" s="2">
        <v>0.33333333333333331</v>
      </c>
      <c r="AC3" s="2">
        <v>0.16666666666666666</v>
      </c>
      <c r="AD3" s="2">
        <v>0.25</v>
      </c>
    </row>
    <row r="4" spans="2:49" x14ac:dyDescent="0.25">
      <c r="B4" s="3" t="s">
        <v>36</v>
      </c>
      <c r="C4" s="7">
        <v>0.22222222222222221</v>
      </c>
      <c r="D4" s="7">
        <v>0.1111111111111111</v>
      </c>
      <c r="E4" s="7">
        <v>0.22222222222222221</v>
      </c>
      <c r="F4" s="7">
        <v>0</v>
      </c>
      <c r="G4" s="7">
        <v>0.44444444444444442</v>
      </c>
      <c r="H4" s="7">
        <v>0.22222222222222221</v>
      </c>
      <c r="M4" s="5" t="s">
        <v>1</v>
      </c>
      <c r="N4" s="2">
        <v>0.55555555555555558</v>
      </c>
      <c r="O4" s="2">
        <v>0.1111111111111111</v>
      </c>
      <c r="P4" s="2">
        <v>0.1111111111111111</v>
      </c>
      <c r="Q4" s="2">
        <v>0</v>
      </c>
      <c r="R4" s="2">
        <v>0.22222222222222221</v>
      </c>
      <c r="S4" s="2"/>
      <c r="T4" s="2">
        <v>0.125</v>
      </c>
      <c r="U4" s="2">
        <v>0.375</v>
      </c>
      <c r="V4" s="2">
        <v>0.375</v>
      </c>
      <c r="W4" s="2">
        <v>0</v>
      </c>
      <c r="X4" s="2">
        <v>0.125</v>
      </c>
      <c r="Y4" s="2"/>
      <c r="Z4" s="2">
        <v>8.3333333333333329E-2</v>
      </c>
      <c r="AA4" s="2">
        <v>0.41666666666666669</v>
      </c>
      <c r="AB4" s="2">
        <v>0.5</v>
      </c>
      <c r="AC4" s="2">
        <v>0</v>
      </c>
      <c r="AD4" s="2">
        <v>0</v>
      </c>
    </row>
    <row r="5" spans="2:49" x14ac:dyDescent="0.25">
      <c r="B5" s="3" t="s">
        <v>37</v>
      </c>
      <c r="C5" s="7">
        <v>0</v>
      </c>
      <c r="D5" s="7">
        <v>0.1111111111111111</v>
      </c>
      <c r="E5" s="7">
        <v>0.1111111111111111</v>
      </c>
      <c r="F5" s="7">
        <v>0.33333333333333331</v>
      </c>
      <c r="G5" s="7">
        <v>0</v>
      </c>
      <c r="H5" s="7">
        <v>0.44444444444444442</v>
      </c>
      <c r="M5" s="5" t="s">
        <v>2</v>
      </c>
      <c r="N5" s="2">
        <v>0.33333333333333331</v>
      </c>
      <c r="O5" s="2">
        <v>0.22222222222222221</v>
      </c>
      <c r="P5" s="2">
        <v>0.1111111111111111</v>
      </c>
      <c r="Q5" s="2">
        <v>0.1111111111111111</v>
      </c>
      <c r="R5" s="2">
        <v>0.22222222222222221</v>
      </c>
      <c r="S5" s="2"/>
      <c r="T5" s="2">
        <v>0.66666666666666663</v>
      </c>
      <c r="U5" s="2">
        <v>0</v>
      </c>
      <c r="V5" s="2">
        <v>0.1111111111111111</v>
      </c>
      <c r="W5" s="2">
        <v>0.22222222222222221</v>
      </c>
      <c r="X5" s="2">
        <v>0</v>
      </c>
      <c r="Y5" s="2"/>
      <c r="Z5" s="2">
        <v>0.5</v>
      </c>
      <c r="AA5" s="2">
        <v>8.3333333333333329E-2</v>
      </c>
      <c r="AB5" s="2">
        <v>0.16666666666666666</v>
      </c>
      <c r="AC5" s="2">
        <v>0.25</v>
      </c>
      <c r="AD5" s="2">
        <v>0</v>
      </c>
    </row>
    <row r="6" spans="2:49" x14ac:dyDescent="0.25">
      <c r="B6" s="3" t="s">
        <v>38</v>
      </c>
      <c r="C6" s="7">
        <v>0</v>
      </c>
      <c r="D6" s="7">
        <v>0</v>
      </c>
      <c r="E6" s="7">
        <v>0.1111111111111111</v>
      </c>
      <c r="F6" s="7">
        <v>0.1111111111111111</v>
      </c>
      <c r="G6" s="7">
        <v>0.22222222222222221</v>
      </c>
      <c r="H6" s="7">
        <v>0.1111111111111111</v>
      </c>
      <c r="M6" s="5" t="s">
        <v>3</v>
      </c>
      <c r="N6" s="2">
        <v>0.33333333333333331</v>
      </c>
      <c r="O6" s="2">
        <v>0</v>
      </c>
      <c r="P6" s="2">
        <v>0.33333333333333331</v>
      </c>
      <c r="Q6" s="2">
        <v>0.1111111111111111</v>
      </c>
      <c r="R6" s="2">
        <v>0.22222222222222221</v>
      </c>
      <c r="S6" s="2"/>
      <c r="T6" s="2">
        <v>0.66666666666666663</v>
      </c>
      <c r="U6" s="2">
        <v>0.22222222222222221</v>
      </c>
      <c r="V6" s="2">
        <v>0.1111111111111111</v>
      </c>
      <c r="W6" s="2">
        <v>0</v>
      </c>
      <c r="X6" s="2">
        <v>0</v>
      </c>
      <c r="Y6" s="2"/>
      <c r="Z6" s="2">
        <v>0.16666666666666666</v>
      </c>
      <c r="AA6" s="2">
        <v>0.66666666666666663</v>
      </c>
      <c r="AB6" s="2">
        <v>0.16666666666666666</v>
      </c>
      <c r="AC6" s="2">
        <v>0</v>
      </c>
      <c r="AD6" s="2">
        <v>0</v>
      </c>
    </row>
    <row r="7" spans="2:49" x14ac:dyDescent="0.25">
      <c r="B7" s="3" t="s">
        <v>35</v>
      </c>
      <c r="C7" s="7">
        <v>0.22222222222222221</v>
      </c>
      <c r="D7" s="7">
        <v>0.22222222222222221</v>
      </c>
      <c r="E7" s="7">
        <v>0.22222222222222221</v>
      </c>
      <c r="F7" s="7">
        <v>0.22222222222222221</v>
      </c>
      <c r="G7" s="7">
        <v>0</v>
      </c>
      <c r="H7" s="7">
        <v>0.1111111111111111</v>
      </c>
      <c r="M7" s="5" t="s">
        <v>4</v>
      </c>
      <c r="N7" s="2">
        <v>0.33333333333333331</v>
      </c>
      <c r="O7" s="2">
        <v>0.44444444444444442</v>
      </c>
      <c r="P7" s="2">
        <v>0</v>
      </c>
      <c r="Q7" s="2">
        <v>0.22222222222222221</v>
      </c>
      <c r="R7" s="2">
        <v>0</v>
      </c>
      <c r="S7" s="2"/>
      <c r="T7" s="2">
        <v>0</v>
      </c>
      <c r="U7" s="2">
        <v>0.1111111111111111</v>
      </c>
      <c r="V7" s="2">
        <v>0</v>
      </c>
      <c r="W7" s="2">
        <v>0.22222222222222221</v>
      </c>
      <c r="X7" s="2">
        <v>0.66666666666666663</v>
      </c>
      <c r="Y7" s="2"/>
      <c r="Z7" s="2">
        <v>0</v>
      </c>
      <c r="AA7" s="2">
        <v>0</v>
      </c>
      <c r="AB7" s="2">
        <v>0.41666666666666669</v>
      </c>
      <c r="AC7" s="2">
        <v>0.25</v>
      </c>
      <c r="AD7" s="2">
        <v>0.33333333333333331</v>
      </c>
    </row>
    <row r="8" spans="2:49" x14ac:dyDescent="0.25">
      <c r="B8" s="3" t="s">
        <v>33</v>
      </c>
      <c r="C8" s="2">
        <v>1</v>
      </c>
      <c r="D8" s="2">
        <v>1</v>
      </c>
      <c r="E8" s="2">
        <v>1</v>
      </c>
      <c r="F8" s="2">
        <v>0.99999999999999989</v>
      </c>
      <c r="G8" s="2">
        <v>0.99999999999999989</v>
      </c>
      <c r="H8" s="6">
        <v>1</v>
      </c>
      <c r="M8" s="5" t="s">
        <v>20</v>
      </c>
      <c r="N8" s="2">
        <v>0.1111111111111111</v>
      </c>
      <c r="O8" s="2">
        <v>0.22222222222222221</v>
      </c>
      <c r="P8" s="2">
        <v>0.44444444444444442</v>
      </c>
      <c r="Q8" s="2">
        <v>0.1111111111111111</v>
      </c>
      <c r="R8" s="2">
        <v>0.1111111111111111</v>
      </c>
      <c r="S8" s="2"/>
      <c r="T8" s="2">
        <v>0.25</v>
      </c>
      <c r="U8" s="2">
        <v>0.125</v>
      </c>
      <c r="V8" s="2">
        <v>0</v>
      </c>
      <c r="W8" s="2">
        <v>0.125</v>
      </c>
      <c r="X8" s="2">
        <v>0.5</v>
      </c>
      <c r="Y8" s="2"/>
      <c r="Z8" s="2">
        <v>0</v>
      </c>
      <c r="AA8" s="2">
        <v>0.16666666666666666</v>
      </c>
      <c r="AB8" s="2">
        <v>0.58333333333333337</v>
      </c>
      <c r="AC8" s="2">
        <v>0</v>
      </c>
      <c r="AD8" s="2">
        <v>0.25</v>
      </c>
    </row>
    <row r="9" spans="2:49" x14ac:dyDescent="0.25">
      <c r="B9" s="3" t="s">
        <v>34</v>
      </c>
      <c r="C9" s="8">
        <v>0.1111111111111111</v>
      </c>
      <c r="D9" s="8">
        <v>0.125</v>
      </c>
      <c r="E9" s="8">
        <v>0.66666666666666663</v>
      </c>
      <c r="F9" s="8">
        <v>0.66666666666666663</v>
      </c>
      <c r="G9" s="8">
        <v>0</v>
      </c>
      <c r="H9" s="8">
        <v>0.25</v>
      </c>
    </row>
    <row r="10" spans="2:49" x14ac:dyDescent="0.25">
      <c r="B10" s="3" t="s">
        <v>36</v>
      </c>
      <c r="C10" s="8">
        <v>0.22222222222222221</v>
      </c>
      <c r="D10" s="8">
        <v>0.375</v>
      </c>
      <c r="E10" s="8">
        <v>0</v>
      </c>
      <c r="F10" s="8">
        <v>0.22222222222222221</v>
      </c>
      <c r="G10" s="8">
        <v>0.1111111111111111</v>
      </c>
      <c r="H10" s="8">
        <v>0.125</v>
      </c>
    </row>
    <row r="11" spans="2:49" x14ac:dyDescent="0.25">
      <c r="B11" s="3" t="s">
        <v>37</v>
      </c>
      <c r="C11" s="8">
        <v>0.22222222222222221</v>
      </c>
      <c r="D11" s="8">
        <v>0.375</v>
      </c>
      <c r="E11" s="8">
        <v>0.1111111111111111</v>
      </c>
      <c r="F11" s="8">
        <v>0.1111111111111111</v>
      </c>
      <c r="G11" s="8">
        <v>0</v>
      </c>
      <c r="H11" s="8">
        <v>0</v>
      </c>
    </row>
    <row r="12" spans="2:49" x14ac:dyDescent="0.25">
      <c r="B12" s="3" t="s">
        <v>38</v>
      </c>
      <c r="C12" s="8">
        <v>0.1111111111111111</v>
      </c>
      <c r="D12" s="8">
        <v>0</v>
      </c>
      <c r="E12" s="8">
        <v>0.22222222222222221</v>
      </c>
      <c r="F12" s="8">
        <v>0</v>
      </c>
      <c r="G12" s="8">
        <v>0.22222222222222221</v>
      </c>
      <c r="H12" s="8">
        <v>0.125</v>
      </c>
    </row>
    <row r="13" spans="2:49" x14ac:dyDescent="0.25">
      <c r="B13" s="3" t="s">
        <v>35</v>
      </c>
      <c r="C13" s="8">
        <v>0.33333333333333331</v>
      </c>
      <c r="D13" s="8">
        <v>0.125</v>
      </c>
      <c r="E13" s="8">
        <v>0</v>
      </c>
      <c r="F13" s="8">
        <v>0</v>
      </c>
      <c r="G13" s="8">
        <v>0.66666666666666663</v>
      </c>
      <c r="H13" s="8">
        <v>0.5</v>
      </c>
    </row>
    <row r="14" spans="2:49" x14ac:dyDescent="0.25">
      <c r="B14" s="3" t="s">
        <v>33</v>
      </c>
      <c r="C14" s="6">
        <v>1</v>
      </c>
      <c r="D14" s="6">
        <v>1</v>
      </c>
      <c r="E14" s="6">
        <v>0.99999999999999989</v>
      </c>
      <c r="F14" s="6">
        <v>1</v>
      </c>
      <c r="G14" s="6">
        <v>1</v>
      </c>
      <c r="H14" s="6">
        <v>1</v>
      </c>
    </row>
    <row r="15" spans="2:49" x14ac:dyDescent="0.25">
      <c r="B15" s="3" t="s">
        <v>34</v>
      </c>
      <c r="C15" s="9">
        <v>0.16666666666666666</v>
      </c>
      <c r="D15" s="9">
        <v>8.3333333333333329E-2</v>
      </c>
      <c r="E15" s="9">
        <v>0.5</v>
      </c>
      <c r="F15" s="9">
        <v>0.16666666666666666</v>
      </c>
      <c r="G15" s="9">
        <v>0</v>
      </c>
      <c r="H15" s="9">
        <v>0</v>
      </c>
    </row>
    <row r="16" spans="2:49" x14ac:dyDescent="0.25">
      <c r="B16" s="3" t="s">
        <v>36</v>
      </c>
      <c r="C16" s="9">
        <v>8.3333333333333329E-2</v>
      </c>
      <c r="D16" s="9">
        <v>0.41666666666666669</v>
      </c>
      <c r="E16" s="9">
        <v>8.3333333333333329E-2</v>
      </c>
      <c r="F16" s="9">
        <v>0.66666666666666663</v>
      </c>
      <c r="G16" s="9">
        <v>0</v>
      </c>
      <c r="H16" s="9">
        <v>0.16666666666666666</v>
      </c>
    </row>
    <row r="17" spans="2:20" x14ac:dyDescent="0.25">
      <c r="B17" s="3" t="s">
        <v>37</v>
      </c>
      <c r="C17" s="9">
        <v>0.33333333333333331</v>
      </c>
      <c r="D17" s="9">
        <v>0.5</v>
      </c>
      <c r="E17" s="9">
        <v>0.16666666666666666</v>
      </c>
      <c r="F17" s="9">
        <v>0.16666666666666666</v>
      </c>
      <c r="G17" s="9">
        <v>0.41666666666666669</v>
      </c>
      <c r="H17" s="9">
        <v>0.58333333333333337</v>
      </c>
    </row>
    <row r="18" spans="2:20" x14ac:dyDescent="0.25">
      <c r="B18" s="3" t="s">
        <v>38</v>
      </c>
      <c r="C18" s="9">
        <v>0.16666666666666666</v>
      </c>
      <c r="D18" s="9">
        <v>0</v>
      </c>
      <c r="E18" s="9">
        <v>0.25</v>
      </c>
      <c r="F18" s="9">
        <v>0</v>
      </c>
      <c r="G18" s="9">
        <v>0.25</v>
      </c>
      <c r="H18" s="9">
        <v>0</v>
      </c>
    </row>
    <row r="19" spans="2:20" x14ac:dyDescent="0.25">
      <c r="B19" s="3" t="s">
        <v>35</v>
      </c>
      <c r="C19" s="9">
        <v>0.25</v>
      </c>
      <c r="D19" s="9">
        <v>0</v>
      </c>
      <c r="E19" s="9">
        <v>0</v>
      </c>
      <c r="F19" s="9">
        <v>0</v>
      </c>
      <c r="G19" s="9">
        <v>0.33333333333333331</v>
      </c>
      <c r="H19" s="9">
        <v>0.25</v>
      </c>
      <c r="I19" s="61" t="s">
        <v>41</v>
      </c>
      <c r="J19" s="62"/>
      <c r="K19" s="62"/>
      <c r="L19" s="62"/>
      <c r="M19" s="62"/>
      <c r="O19" s="61" t="s">
        <v>42</v>
      </c>
      <c r="P19" s="62"/>
      <c r="Q19" s="62"/>
      <c r="R19" s="62"/>
      <c r="S19" s="62"/>
      <c r="T19" s="62"/>
    </row>
    <row r="20" spans="2:20" x14ac:dyDescent="0.25">
      <c r="B20" s="3" t="s">
        <v>33</v>
      </c>
      <c r="C20" s="6"/>
      <c r="D20" s="6"/>
      <c r="E20" s="6"/>
      <c r="F20" s="6"/>
      <c r="G20" s="6"/>
      <c r="H20" s="2">
        <v>1</v>
      </c>
      <c r="I20" s="3" t="s">
        <v>34</v>
      </c>
      <c r="J20" s="3" t="s">
        <v>36</v>
      </c>
      <c r="K20" s="3" t="s">
        <v>37</v>
      </c>
      <c r="L20" s="3" t="s">
        <v>38</v>
      </c>
      <c r="M20" s="3" t="s">
        <v>35</v>
      </c>
      <c r="O20" s="3" t="s">
        <v>34</v>
      </c>
      <c r="P20" s="3" t="s">
        <v>36</v>
      </c>
      <c r="Q20" s="3" t="s">
        <v>37</v>
      </c>
      <c r="R20" s="3" t="s">
        <v>38</v>
      </c>
      <c r="S20" s="3"/>
      <c r="T20" s="3" t="s">
        <v>35</v>
      </c>
    </row>
    <row r="21" spans="2:20" x14ac:dyDescent="0.25">
      <c r="C21" s="2"/>
      <c r="D21" s="2"/>
      <c r="E21" s="2"/>
      <c r="F21" s="2"/>
      <c r="G21" s="2"/>
      <c r="H21" s="5" t="s">
        <v>59</v>
      </c>
      <c r="I21" s="2">
        <v>0.55555555555555558</v>
      </c>
      <c r="J21" s="2">
        <v>0.22222222222222221</v>
      </c>
      <c r="K21" s="2">
        <v>0</v>
      </c>
      <c r="L21" s="2">
        <v>0</v>
      </c>
      <c r="M21" s="2">
        <v>0.22222222222222221</v>
      </c>
      <c r="O21" s="2">
        <v>0.1111111111111111</v>
      </c>
      <c r="P21" s="2">
        <v>0.22222222222222221</v>
      </c>
      <c r="Q21" s="2">
        <v>0.22222222222222221</v>
      </c>
      <c r="R21" s="2">
        <v>0.1111111111111111</v>
      </c>
      <c r="S21" s="2"/>
      <c r="T21" s="2">
        <v>0.33333333333333331</v>
      </c>
    </row>
    <row r="22" spans="2:20" x14ac:dyDescent="0.25">
      <c r="C22" s="2"/>
      <c r="D22" s="2"/>
      <c r="E22" s="2"/>
      <c r="F22" s="2"/>
      <c r="G22" s="2"/>
      <c r="H22" s="5" t="s">
        <v>1</v>
      </c>
      <c r="I22" s="2">
        <v>0.55555555555555558</v>
      </c>
      <c r="J22" s="2">
        <v>0.1111111111111111</v>
      </c>
      <c r="K22" s="2">
        <v>0.1111111111111111</v>
      </c>
      <c r="L22" s="2">
        <v>0</v>
      </c>
      <c r="M22" s="2">
        <v>0.22222222222222221</v>
      </c>
      <c r="O22" s="2">
        <v>0.1111111111111111</v>
      </c>
      <c r="P22" s="2">
        <v>0.22222222222222221</v>
      </c>
      <c r="Q22" s="2">
        <v>0.22222222222222221</v>
      </c>
      <c r="R22" s="2">
        <v>0.1111111111111111</v>
      </c>
      <c r="S22" s="2"/>
      <c r="T22" s="2">
        <v>0.33333333333333331</v>
      </c>
    </row>
    <row r="23" spans="2:20" x14ac:dyDescent="0.25">
      <c r="C23" s="2"/>
      <c r="D23" s="2"/>
      <c r="E23" s="2"/>
      <c r="F23" s="2"/>
      <c r="G23" s="2"/>
    </row>
    <row r="24" spans="2:20" x14ac:dyDescent="0.25">
      <c r="C24" s="2"/>
      <c r="D24" s="2"/>
      <c r="E24" s="2"/>
      <c r="F24" s="2"/>
      <c r="G24" s="2"/>
    </row>
    <row r="25" spans="2:20" x14ac:dyDescent="0.25">
      <c r="C25" s="2"/>
      <c r="D25" s="2"/>
      <c r="E25" s="2"/>
      <c r="F25" s="2"/>
      <c r="G25" s="2"/>
    </row>
    <row r="26" spans="2:20" x14ac:dyDescent="0.25">
      <c r="C26" s="2"/>
      <c r="D26" s="2"/>
      <c r="E26" s="2"/>
      <c r="F26" s="2"/>
      <c r="G26" s="2"/>
    </row>
    <row r="28" spans="2:20" x14ac:dyDescent="0.25">
      <c r="I28" s="3" t="s">
        <v>34</v>
      </c>
      <c r="J28" s="3" t="s">
        <v>36</v>
      </c>
      <c r="K28" s="3" t="s">
        <v>37</v>
      </c>
      <c r="L28" s="3" t="s">
        <v>38</v>
      </c>
      <c r="M28" s="3" t="s">
        <v>35</v>
      </c>
    </row>
    <row r="29" spans="2:20" x14ac:dyDescent="0.25">
      <c r="H29" s="5" t="s">
        <v>0</v>
      </c>
      <c r="I29" s="2">
        <v>0.1111111111111111</v>
      </c>
      <c r="J29" s="2">
        <v>0.22222222222222221</v>
      </c>
      <c r="K29" s="2">
        <v>0.22222222222222221</v>
      </c>
      <c r="L29" s="2">
        <v>0.1111111111111111</v>
      </c>
      <c r="M29" s="2">
        <v>0.33333333333333331</v>
      </c>
    </row>
    <row r="30" spans="2:20" x14ac:dyDescent="0.25">
      <c r="H30" s="5" t="s">
        <v>1</v>
      </c>
      <c r="I30" s="2">
        <v>0.1111111111111111</v>
      </c>
      <c r="J30" s="2">
        <v>0.22222222222222221</v>
      </c>
      <c r="K30" s="2">
        <v>0.22222222222222221</v>
      </c>
      <c r="L30" s="2">
        <v>0.1111111111111111</v>
      </c>
      <c r="M30" s="2">
        <v>0.33333333333333331</v>
      </c>
    </row>
    <row r="33" spans="2:10" ht="13.5" x14ac:dyDescent="0.35">
      <c r="F33" s="10"/>
      <c r="G33" s="5"/>
      <c r="H33" s="5"/>
      <c r="I33" s="3"/>
      <c r="J33" s="6"/>
    </row>
    <row r="34" spans="2:10" ht="13.5" x14ac:dyDescent="0.35">
      <c r="F34" s="10"/>
      <c r="G34" s="5"/>
      <c r="H34" s="5"/>
      <c r="I34" s="3"/>
      <c r="J34" s="6"/>
    </row>
    <row r="35" spans="2:10" ht="13.5" x14ac:dyDescent="0.35">
      <c r="F35" s="10"/>
      <c r="G35" s="5"/>
      <c r="H35" s="5"/>
      <c r="I35" s="3"/>
      <c r="J35" s="6"/>
    </row>
    <row r="36" spans="2:10" ht="13.5" x14ac:dyDescent="0.35">
      <c r="F36" s="10"/>
      <c r="G36" s="5"/>
      <c r="H36" s="5"/>
      <c r="I36" s="3"/>
      <c r="J36" s="6"/>
    </row>
    <row r="37" spans="2:10" ht="13.5" x14ac:dyDescent="0.35">
      <c r="F37" s="10"/>
      <c r="G37" s="5"/>
      <c r="H37" s="5"/>
      <c r="I37" s="3"/>
      <c r="J37" s="6"/>
    </row>
    <row r="38" spans="2:10" ht="13.5" x14ac:dyDescent="0.35">
      <c r="F38" s="10"/>
      <c r="G38" s="5"/>
      <c r="H38" s="5"/>
    </row>
    <row r="48" spans="2:10" x14ac:dyDescent="0.25">
      <c r="B48" s="5"/>
      <c r="C48" s="5"/>
      <c r="D48" s="5"/>
      <c r="E48" s="5"/>
      <c r="F48" s="5"/>
      <c r="G48" s="5"/>
      <c r="H48" s="5"/>
    </row>
    <row r="49" spans="2:11" x14ac:dyDescent="0.25">
      <c r="B49" s="3"/>
      <c r="C49" s="6"/>
      <c r="D49" s="6"/>
      <c r="E49" s="6"/>
      <c r="F49" s="6"/>
      <c r="G49" s="6"/>
      <c r="H49" s="6"/>
    </row>
    <row r="50" spans="2:11" x14ac:dyDescent="0.25">
      <c r="B50" s="3"/>
      <c r="C50" s="6"/>
      <c r="D50" s="6"/>
      <c r="E50" s="6"/>
      <c r="F50" s="6"/>
      <c r="G50" s="6"/>
      <c r="H50" s="6"/>
    </row>
    <row r="51" spans="2:11" x14ac:dyDescent="0.25">
      <c r="B51" s="3"/>
      <c r="C51" s="6"/>
      <c r="D51" s="6"/>
      <c r="E51" s="6"/>
      <c r="F51" s="6"/>
      <c r="G51" s="6"/>
      <c r="H51" s="6"/>
    </row>
    <row r="52" spans="2:11" x14ac:dyDescent="0.25">
      <c r="B52" s="3"/>
      <c r="C52" s="6"/>
      <c r="D52" s="6"/>
      <c r="E52" s="6"/>
      <c r="F52" s="6"/>
      <c r="G52" s="6"/>
      <c r="H52" s="6"/>
    </row>
    <row r="53" spans="2:11" x14ac:dyDescent="0.25">
      <c r="B53" s="3"/>
      <c r="C53" s="6"/>
      <c r="D53" s="6"/>
      <c r="E53" s="6"/>
      <c r="F53" s="6"/>
      <c r="G53" s="6"/>
      <c r="H53" s="6"/>
    </row>
    <row r="54" spans="2:11" x14ac:dyDescent="0.25">
      <c r="B54" s="3"/>
      <c r="C54" s="6"/>
      <c r="D54" s="6"/>
      <c r="E54" s="6"/>
      <c r="F54" s="6"/>
      <c r="G54" s="6"/>
      <c r="H54" s="6"/>
    </row>
    <row r="55" spans="2:11" x14ac:dyDescent="0.25">
      <c r="B55" s="5" t="s">
        <v>22</v>
      </c>
      <c r="C55" s="5" t="s">
        <v>23</v>
      </c>
      <c r="D55" s="5" t="s">
        <v>24</v>
      </c>
      <c r="E55" s="5" t="s">
        <v>25</v>
      </c>
      <c r="F55" s="5" t="s">
        <v>26</v>
      </c>
      <c r="G55" s="5" t="s">
        <v>27</v>
      </c>
      <c r="H55" s="5" t="s">
        <v>28</v>
      </c>
      <c r="I55" s="5" t="s">
        <v>31</v>
      </c>
      <c r="J55" s="5" t="s">
        <v>32</v>
      </c>
      <c r="K55" s="5"/>
    </row>
    <row r="56" spans="2:11" x14ac:dyDescent="0.25">
      <c r="B56" s="12">
        <v>0.22222222222222221</v>
      </c>
      <c r="C56" s="7">
        <v>0.22222222222222221</v>
      </c>
      <c r="D56" s="7">
        <v>0</v>
      </c>
      <c r="E56" s="7">
        <v>0.375</v>
      </c>
      <c r="F56" s="7">
        <v>0.1111111111111111</v>
      </c>
      <c r="G56" s="7">
        <v>0.22222222222222221</v>
      </c>
      <c r="H56" s="7">
        <v>0</v>
      </c>
      <c r="I56" s="7">
        <v>0.1111111111111111</v>
      </c>
      <c r="J56" s="7">
        <v>0.1111111111111111</v>
      </c>
      <c r="K56" s="6"/>
    </row>
    <row r="57" spans="2:11" x14ac:dyDescent="0.25">
      <c r="B57" s="12">
        <v>0.33333333333333331</v>
      </c>
      <c r="C57" s="7">
        <v>0.33333333333333331</v>
      </c>
      <c r="D57" s="7">
        <v>0.22222222222222221</v>
      </c>
      <c r="E57" s="7">
        <v>0.125</v>
      </c>
      <c r="F57" s="7">
        <v>0.22222222222222221</v>
      </c>
      <c r="G57" s="7">
        <v>0</v>
      </c>
      <c r="H57" s="7">
        <v>0.22222222222222221</v>
      </c>
      <c r="I57" s="7">
        <v>0</v>
      </c>
      <c r="J57" s="7">
        <v>0</v>
      </c>
      <c r="K57" s="6"/>
    </row>
    <row r="58" spans="2:11" x14ac:dyDescent="0.25">
      <c r="B58" s="12">
        <v>0.1111111111111111</v>
      </c>
      <c r="C58" s="7">
        <v>0.1111111111111111</v>
      </c>
      <c r="D58" s="7">
        <v>0.33333333333333331</v>
      </c>
      <c r="E58" s="7">
        <v>0.125</v>
      </c>
      <c r="F58" s="7">
        <v>0.33333333333333331</v>
      </c>
      <c r="G58" s="7">
        <v>0</v>
      </c>
      <c r="H58" s="7">
        <v>0.22222222222222221</v>
      </c>
      <c r="I58" s="7">
        <v>0.22222222222222221</v>
      </c>
      <c r="J58" s="7">
        <v>0.1111111111111111</v>
      </c>
      <c r="K58" s="6"/>
    </row>
    <row r="59" spans="2:11" x14ac:dyDescent="0.25">
      <c r="B59" s="12">
        <v>0.1111111111111111</v>
      </c>
      <c r="C59" s="7">
        <v>0.1111111111111111</v>
      </c>
      <c r="D59" s="7">
        <v>0.33333333333333331</v>
      </c>
      <c r="E59" s="7">
        <v>0.125</v>
      </c>
      <c r="F59" s="7">
        <v>0</v>
      </c>
      <c r="G59" s="7">
        <v>0.33333333333333331</v>
      </c>
      <c r="H59" s="7">
        <v>0.33333333333333331</v>
      </c>
      <c r="I59" s="7">
        <v>0.22222222222222221</v>
      </c>
      <c r="J59" s="7">
        <v>0.44444444444444442</v>
      </c>
      <c r="K59" s="6"/>
    </row>
    <row r="60" spans="2:11" x14ac:dyDescent="0.25">
      <c r="B60" s="12">
        <v>0.22222222222222221</v>
      </c>
      <c r="C60" s="7">
        <v>0.22222222222222221</v>
      </c>
      <c r="D60" s="7">
        <v>0.1111111111111111</v>
      </c>
      <c r="E60" s="7">
        <v>0.25</v>
      </c>
      <c r="F60" s="7">
        <v>0.33333333333333331</v>
      </c>
      <c r="G60" s="7">
        <v>0.44444444444444442</v>
      </c>
      <c r="H60" s="7">
        <v>0.22222222222222221</v>
      </c>
      <c r="I60" s="7">
        <v>0.44444444444444442</v>
      </c>
      <c r="J60" s="7">
        <v>0.33333333333333331</v>
      </c>
      <c r="K60" s="6"/>
    </row>
    <row r="61" spans="2:11" x14ac:dyDescent="0.25">
      <c r="B61" s="13">
        <v>0.25</v>
      </c>
      <c r="C61" s="8">
        <v>0.25</v>
      </c>
      <c r="D61" s="8">
        <v>0.125</v>
      </c>
      <c r="E61" s="8">
        <v>0.25</v>
      </c>
      <c r="F61" s="8">
        <v>0.25</v>
      </c>
      <c r="G61" s="8">
        <v>0.375</v>
      </c>
      <c r="H61" s="8">
        <v>0</v>
      </c>
      <c r="I61" s="8">
        <v>0</v>
      </c>
      <c r="J61" s="8">
        <v>0.125</v>
      </c>
      <c r="K61" s="6"/>
    </row>
    <row r="62" spans="2:11" x14ac:dyDescent="0.25">
      <c r="B62" s="13">
        <v>0.125</v>
      </c>
      <c r="C62" s="8">
        <v>0.375</v>
      </c>
      <c r="D62" s="8">
        <v>0</v>
      </c>
      <c r="E62" s="8">
        <v>0</v>
      </c>
      <c r="F62" s="8">
        <v>0.375</v>
      </c>
      <c r="G62" s="8">
        <v>0.25</v>
      </c>
      <c r="H62" s="8">
        <v>0.125</v>
      </c>
      <c r="I62" s="8">
        <v>0</v>
      </c>
      <c r="J62" s="8">
        <v>0</v>
      </c>
      <c r="K62" s="6"/>
    </row>
    <row r="63" spans="2:11" x14ac:dyDescent="0.25">
      <c r="B63" s="13">
        <v>0.375</v>
      </c>
      <c r="C63" s="8">
        <v>0.125</v>
      </c>
      <c r="D63" s="8">
        <v>0.125</v>
      </c>
      <c r="E63" s="8">
        <v>0.625</v>
      </c>
      <c r="F63" s="8">
        <v>0</v>
      </c>
      <c r="G63" s="8">
        <v>0</v>
      </c>
      <c r="H63" s="8">
        <v>0</v>
      </c>
      <c r="I63" s="8">
        <v>0</v>
      </c>
      <c r="J63" s="8">
        <v>0.125</v>
      </c>
      <c r="K63" s="6"/>
    </row>
    <row r="64" spans="2:11" x14ac:dyDescent="0.25">
      <c r="B64" s="8">
        <v>0.25</v>
      </c>
      <c r="C64" s="8">
        <v>0.125</v>
      </c>
      <c r="D64" s="8">
        <v>0.5</v>
      </c>
      <c r="E64" s="8">
        <v>0</v>
      </c>
      <c r="F64" s="8">
        <v>0.375</v>
      </c>
      <c r="G64" s="8">
        <v>0.25</v>
      </c>
      <c r="H64" s="8">
        <v>0.625</v>
      </c>
      <c r="I64" s="8">
        <v>0.875</v>
      </c>
      <c r="J64" s="8">
        <v>0.375</v>
      </c>
      <c r="K64" s="6"/>
    </row>
    <row r="65" spans="2:49" x14ac:dyDescent="0.25">
      <c r="B65" s="8">
        <v>0</v>
      </c>
      <c r="C65" s="8">
        <v>0.125</v>
      </c>
      <c r="D65" s="8">
        <v>0.25</v>
      </c>
      <c r="E65" s="8">
        <v>0.125</v>
      </c>
      <c r="F65" s="8">
        <v>0</v>
      </c>
      <c r="G65" s="8">
        <v>0.125</v>
      </c>
      <c r="H65" s="8">
        <v>0.25</v>
      </c>
      <c r="I65" s="8">
        <v>0.125</v>
      </c>
      <c r="J65" s="8">
        <v>0.375</v>
      </c>
      <c r="K65" s="6"/>
    </row>
    <row r="66" spans="2:49" x14ac:dyDescent="0.25">
      <c r="B66" s="9">
        <v>0.33333333333333331</v>
      </c>
      <c r="C66" s="9">
        <v>0</v>
      </c>
      <c r="D66" s="9">
        <v>0</v>
      </c>
      <c r="E66" s="9">
        <v>0.25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6"/>
    </row>
    <row r="67" spans="2:49" x14ac:dyDescent="0.25">
      <c r="B67" s="9">
        <v>0.16666666666666666</v>
      </c>
      <c r="C67" s="9">
        <v>0.25</v>
      </c>
      <c r="D67" s="9">
        <v>0</v>
      </c>
      <c r="E67" s="9">
        <v>8.3333333333333329E-2</v>
      </c>
      <c r="F67" s="9">
        <v>0.16666666666666666</v>
      </c>
      <c r="G67" s="9">
        <v>0</v>
      </c>
      <c r="H67" s="9">
        <v>0</v>
      </c>
      <c r="I67" s="9">
        <v>0.41666666666666669</v>
      </c>
      <c r="J67" s="9">
        <v>0</v>
      </c>
      <c r="K67" s="6"/>
    </row>
    <row r="68" spans="2:49" x14ac:dyDescent="0.25">
      <c r="B68" s="9">
        <v>0.5</v>
      </c>
      <c r="C68" s="9">
        <v>0.41666666666666669</v>
      </c>
      <c r="D68" s="9">
        <v>0.25</v>
      </c>
      <c r="E68" s="9">
        <v>0.66666666666666663</v>
      </c>
      <c r="F68" s="9">
        <v>0.5</v>
      </c>
      <c r="G68" s="9">
        <v>0</v>
      </c>
      <c r="H68" s="9">
        <v>0</v>
      </c>
      <c r="I68" s="9">
        <v>0.25</v>
      </c>
      <c r="J68" s="9">
        <v>0.58333333333333337</v>
      </c>
      <c r="K68" s="6"/>
    </row>
    <row r="69" spans="2:49" x14ac:dyDescent="0.25">
      <c r="B69" s="9">
        <v>0</v>
      </c>
      <c r="C69" s="9">
        <v>8.3333333333333329E-2</v>
      </c>
      <c r="D69" s="9">
        <v>0.66666666666666663</v>
      </c>
      <c r="E69" s="9">
        <v>0</v>
      </c>
      <c r="F69" s="9">
        <v>0.33333333333333331</v>
      </c>
      <c r="G69" s="9">
        <v>0.75</v>
      </c>
      <c r="H69" s="9">
        <v>0.66666666666666663</v>
      </c>
      <c r="I69" s="9">
        <v>0.33333333333333331</v>
      </c>
      <c r="J69" s="9">
        <v>0.41666666666666669</v>
      </c>
      <c r="K69" s="6"/>
    </row>
    <row r="70" spans="2:49" x14ac:dyDescent="0.25">
      <c r="B70" s="9">
        <v>0</v>
      </c>
      <c r="C70" s="9">
        <v>0.25</v>
      </c>
      <c r="D70" s="9">
        <v>8.3333333333333329E-2</v>
      </c>
      <c r="E70" s="9">
        <v>0</v>
      </c>
      <c r="F70" s="9">
        <v>0</v>
      </c>
      <c r="G70" s="9">
        <v>0.25</v>
      </c>
      <c r="H70" s="9">
        <v>0.33333333333333331</v>
      </c>
      <c r="I70" s="9">
        <v>0</v>
      </c>
      <c r="J70" s="9">
        <v>0</v>
      </c>
      <c r="K70" s="6"/>
    </row>
    <row r="76" spans="2:49" x14ac:dyDescent="0.25">
      <c r="N76" s="61" t="s">
        <v>41</v>
      </c>
      <c r="O76" s="62"/>
      <c r="P76" s="62"/>
      <c r="Q76" s="62"/>
      <c r="R76" s="62"/>
      <c r="S76" s="1"/>
      <c r="T76" s="61" t="s">
        <v>42</v>
      </c>
      <c r="U76" s="61"/>
      <c r="V76" s="61"/>
      <c r="W76" s="61"/>
      <c r="X76" s="61"/>
      <c r="Y76" s="11"/>
      <c r="Z76" s="61" t="s">
        <v>40</v>
      </c>
      <c r="AA76" s="62"/>
      <c r="AB76" s="62"/>
      <c r="AC76" s="62"/>
      <c r="AD76" s="62"/>
      <c r="AG76" s="61" t="s">
        <v>41</v>
      </c>
      <c r="AH76" s="62"/>
      <c r="AI76" s="62"/>
      <c r="AJ76" s="62"/>
      <c r="AK76" s="62"/>
      <c r="AL76" s="1"/>
      <c r="AM76" s="61" t="s">
        <v>42</v>
      </c>
      <c r="AN76" s="61"/>
      <c r="AO76" s="61"/>
      <c r="AP76" s="61"/>
      <c r="AQ76" s="61"/>
      <c r="AR76" s="11"/>
      <c r="AS76" s="61" t="s">
        <v>40</v>
      </c>
      <c r="AT76" s="62"/>
      <c r="AU76" s="62"/>
      <c r="AV76" s="62"/>
      <c r="AW76" s="62"/>
    </row>
    <row r="77" spans="2:49" x14ac:dyDescent="0.25">
      <c r="N77" s="3" t="s">
        <v>34</v>
      </c>
      <c r="O77" s="3" t="s">
        <v>36</v>
      </c>
      <c r="P77" s="3" t="s">
        <v>37</v>
      </c>
      <c r="Q77" s="3" t="s">
        <v>38</v>
      </c>
      <c r="R77" s="3" t="s">
        <v>35</v>
      </c>
      <c r="S77" s="3"/>
      <c r="T77" s="3" t="s">
        <v>34</v>
      </c>
      <c r="U77" s="3" t="s">
        <v>36</v>
      </c>
      <c r="V77" s="3" t="s">
        <v>37</v>
      </c>
      <c r="W77" s="3" t="s">
        <v>38</v>
      </c>
      <c r="X77" s="3" t="s">
        <v>35</v>
      </c>
      <c r="Y77" s="3"/>
      <c r="Z77" s="3" t="s">
        <v>34</v>
      </c>
      <c r="AA77" s="3" t="s">
        <v>36</v>
      </c>
      <c r="AB77" s="3" t="s">
        <v>37</v>
      </c>
      <c r="AC77" s="3" t="s">
        <v>38</v>
      </c>
      <c r="AD77" s="3" t="s">
        <v>35</v>
      </c>
      <c r="AG77" s="3" t="s">
        <v>34</v>
      </c>
      <c r="AH77" s="3" t="s">
        <v>36</v>
      </c>
      <c r="AI77" s="3" t="s">
        <v>37</v>
      </c>
      <c r="AJ77" s="3" t="s">
        <v>38</v>
      </c>
      <c r="AK77" s="3" t="s">
        <v>35</v>
      </c>
      <c r="AL77" s="3"/>
      <c r="AM77" s="3" t="s">
        <v>34</v>
      </c>
      <c r="AN77" s="3" t="s">
        <v>36</v>
      </c>
      <c r="AO77" s="3" t="s">
        <v>37</v>
      </c>
      <c r="AP77" s="3" t="s">
        <v>38</v>
      </c>
      <c r="AQ77" s="3" t="s">
        <v>35</v>
      </c>
      <c r="AR77" s="3"/>
      <c r="AS77" s="3" t="s">
        <v>34</v>
      </c>
      <c r="AT77" s="3" t="s">
        <v>36</v>
      </c>
      <c r="AU77" s="3" t="s">
        <v>37</v>
      </c>
      <c r="AV77" s="3" t="s">
        <v>38</v>
      </c>
      <c r="AW77" s="3" t="s">
        <v>35</v>
      </c>
    </row>
    <row r="78" spans="2:49" x14ac:dyDescent="0.25">
      <c r="M78" s="5" t="s">
        <v>22</v>
      </c>
      <c r="N78" s="2">
        <v>0.22222222222222221</v>
      </c>
      <c r="O78" s="2">
        <v>0.33333333333333331</v>
      </c>
      <c r="P78" s="2">
        <v>0.1111111111111111</v>
      </c>
      <c r="Q78" s="2">
        <v>0.1111111111111111</v>
      </c>
      <c r="R78" s="2">
        <v>0.22222222222222221</v>
      </c>
      <c r="T78" s="2">
        <v>0.25</v>
      </c>
      <c r="U78" s="2">
        <v>0.125</v>
      </c>
      <c r="V78" s="2">
        <v>0.375</v>
      </c>
      <c r="W78" s="2">
        <v>0.25</v>
      </c>
      <c r="X78" s="2">
        <v>0</v>
      </c>
      <c r="Z78" s="2">
        <v>0.33333333333333331</v>
      </c>
      <c r="AA78" s="2">
        <v>0.16666666666666666</v>
      </c>
      <c r="AB78" s="2">
        <v>0.5</v>
      </c>
      <c r="AC78" s="2">
        <v>0</v>
      </c>
      <c r="AD78" s="2">
        <v>0</v>
      </c>
    </row>
    <row r="79" spans="2:49" x14ac:dyDescent="0.25">
      <c r="M79" s="5" t="s">
        <v>23</v>
      </c>
      <c r="N79" s="2">
        <v>0.22222222222222221</v>
      </c>
      <c r="O79" s="2">
        <v>0.33333333333333331</v>
      </c>
      <c r="P79" s="2">
        <v>0.1111111111111111</v>
      </c>
      <c r="Q79" s="2">
        <v>0.1111111111111111</v>
      </c>
      <c r="R79" s="2">
        <v>0.22222222222222221</v>
      </c>
      <c r="T79" s="2">
        <v>0.25</v>
      </c>
      <c r="U79" s="2">
        <v>0.375</v>
      </c>
      <c r="V79" s="2">
        <v>0.125</v>
      </c>
      <c r="W79" s="2">
        <v>0.125</v>
      </c>
      <c r="X79" s="2">
        <v>0.125</v>
      </c>
      <c r="Z79" s="2">
        <v>0</v>
      </c>
      <c r="AA79" s="2">
        <v>0.25</v>
      </c>
      <c r="AB79" s="2">
        <v>0.41666666666666669</v>
      </c>
      <c r="AC79" s="2">
        <v>8.3333333333333329E-2</v>
      </c>
      <c r="AD79" s="2">
        <v>0.25</v>
      </c>
    </row>
    <row r="80" spans="2:49" x14ac:dyDescent="0.25">
      <c r="M80" s="5" t="s">
        <v>24</v>
      </c>
      <c r="N80" s="2">
        <v>0</v>
      </c>
      <c r="O80" s="2">
        <v>0.22222222222222221</v>
      </c>
      <c r="P80" s="2">
        <v>0.33333333333333331</v>
      </c>
      <c r="Q80" s="2">
        <v>0.33333333333333331</v>
      </c>
      <c r="R80" s="2">
        <v>0.1111111111111111</v>
      </c>
      <c r="T80" s="2">
        <v>0.125</v>
      </c>
      <c r="U80" s="2">
        <v>0</v>
      </c>
      <c r="V80" s="2">
        <v>0.125</v>
      </c>
      <c r="W80" s="2">
        <v>0.5</v>
      </c>
      <c r="X80" s="2">
        <v>0.25</v>
      </c>
      <c r="Z80" s="2">
        <v>0</v>
      </c>
      <c r="AA80" s="2">
        <v>0</v>
      </c>
      <c r="AB80" s="2">
        <v>0.25</v>
      </c>
      <c r="AC80" s="2">
        <v>0.66666666666666663</v>
      </c>
      <c r="AD80" s="2">
        <v>8.3333333333333329E-2</v>
      </c>
    </row>
    <row r="81" spans="2:30" x14ac:dyDescent="0.25">
      <c r="M81" s="5" t="s">
        <v>25</v>
      </c>
      <c r="N81" s="2">
        <v>0.375</v>
      </c>
      <c r="O81" s="2">
        <v>0.125</v>
      </c>
      <c r="P81" s="2">
        <v>0.125</v>
      </c>
      <c r="Q81" s="2">
        <v>0.125</v>
      </c>
      <c r="R81" s="2">
        <v>0.25</v>
      </c>
      <c r="T81" s="2">
        <v>0.25</v>
      </c>
      <c r="U81" s="2">
        <v>0</v>
      </c>
      <c r="V81" s="2">
        <v>0.625</v>
      </c>
      <c r="W81" s="2">
        <v>0</v>
      </c>
      <c r="X81" s="2">
        <v>0.125</v>
      </c>
      <c r="Z81" s="2">
        <v>0.25</v>
      </c>
      <c r="AA81" s="2">
        <v>8.3333333333333329E-2</v>
      </c>
      <c r="AB81" s="2">
        <v>0.66666666666666663</v>
      </c>
      <c r="AC81" s="2">
        <v>0</v>
      </c>
      <c r="AD81" s="2">
        <v>0</v>
      </c>
    </row>
    <row r="82" spans="2:30" x14ac:dyDescent="0.25">
      <c r="M82" s="5" t="s">
        <v>26</v>
      </c>
      <c r="N82" s="2">
        <v>0.1111111111111111</v>
      </c>
      <c r="O82" s="2">
        <v>0.22222222222222221</v>
      </c>
      <c r="P82" s="2">
        <v>0.33333333333333331</v>
      </c>
      <c r="Q82" s="2">
        <v>0</v>
      </c>
      <c r="R82" s="2">
        <v>0.33333333333333331</v>
      </c>
      <c r="T82" s="2">
        <v>0.25</v>
      </c>
      <c r="U82" s="2">
        <v>0.375</v>
      </c>
      <c r="V82" s="2">
        <v>0</v>
      </c>
      <c r="W82" s="2">
        <v>0.375</v>
      </c>
      <c r="X82" s="2">
        <v>0</v>
      </c>
      <c r="Z82" s="2">
        <v>0</v>
      </c>
      <c r="AA82" s="2">
        <v>0.16666666666666666</v>
      </c>
      <c r="AB82" s="2">
        <v>0.5</v>
      </c>
      <c r="AC82" s="2">
        <v>0.33333333333333331</v>
      </c>
      <c r="AD82" s="2">
        <v>0</v>
      </c>
    </row>
    <row r="83" spans="2:30" x14ac:dyDescent="0.25">
      <c r="M83" s="5" t="s">
        <v>27</v>
      </c>
      <c r="N83" s="2">
        <v>0.22222222222222221</v>
      </c>
      <c r="O83" s="2">
        <v>0</v>
      </c>
      <c r="P83" s="2">
        <v>0</v>
      </c>
      <c r="Q83" s="2">
        <v>0.33333333333333331</v>
      </c>
      <c r="R83" s="2">
        <v>0.44444444444444442</v>
      </c>
      <c r="T83" s="2">
        <v>0.375</v>
      </c>
      <c r="U83" s="2">
        <v>0.25</v>
      </c>
      <c r="V83" s="2">
        <v>0</v>
      </c>
      <c r="W83" s="2">
        <v>0.25</v>
      </c>
      <c r="X83" s="2">
        <v>0.125</v>
      </c>
      <c r="Z83" s="2">
        <v>0</v>
      </c>
      <c r="AA83" s="2">
        <v>0</v>
      </c>
      <c r="AB83" s="2">
        <v>0</v>
      </c>
      <c r="AC83" s="2">
        <v>0.75</v>
      </c>
      <c r="AD83" s="2">
        <v>0.25</v>
      </c>
    </row>
    <row r="84" spans="2:30" x14ac:dyDescent="0.25">
      <c r="M84" s="5" t="s">
        <v>28</v>
      </c>
      <c r="N84" s="2">
        <v>0</v>
      </c>
      <c r="O84" s="2">
        <v>0.22222222222222221</v>
      </c>
      <c r="P84" s="2">
        <v>0.22222222222222221</v>
      </c>
      <c r="Q84" s="2">
        <v>0.33333333333333331</v>
      </c>
      <c r="R84" s="2">
        <v>0.22222222222222221</v>
      </c>
      <c r="T84" s="2">
        <v>0</v>
      </c>
      <c r="U84" s="2">
        <v>0.125</v>
      </c>
      <c r="V84" s="2">
        <v>0</v>
      </c>
      <c r="W84" s="2">
        <v>0.625</v>
      </c>
      <c r="X84" s="2">
        <v>0.25</v>
      </c>
      <c r="Z84" s="2">
        <v>0</v>
      </c>
      <c r="AA84" s="2">
        <v>0</v>
      </c>
      <c r="AB84" s="2">
        <v>0</v>
      </c>
      <c r="AC84" s="2">
        <v>0.66666666666666663</v>
      </c>
      <c r="AD84" s="2">
        <v>0.33333333333333331</v>
      </c>
    </row>
    <row r="85" spans="2:30" x14ac:dyDescent="0.25">
      <c r="M85" s="5" t="s">
        <v>31</v>
      </c>
      <c r="N85" s="2">
        <v>0.1111111111111111</v>
      </c>
      <c r="O85" s="2">
        <v>0</v>
      </c>
      <c r="P85" s="2">
        <v>0.22222222222222221</v>
      </c>
      <c r="Q85" s="2">
        <v>0.22222222222222221</v>
      </c>
      <c r="R85" s="2">
        <v>0.44444444444444442</v>
      </c>
      <c r="T85" s="2">
        <v>0</v>
      </c>
      <c r="U85" s="2">
        <v>0</v>
      </c>
      <c r="V85" s="2">
        <v>0</v>
      </c>
      <c r="W85" s="2">
        <v>0.875</v>
      </c>
      <c r="X85" s="2">
        <v>0.125</v>
      </c>
      <c r="Z85" s="2">
        <v>0</v>
      </c>
      <c r="AA85" s="2">
        <v>0.41666666666666669</v>
      </c>
      <c r="AB85" s="2">
        <v>0.25</v>
      </c>
      <c r="AC85" s="2">
        <v>0.33333333333333331</v>
      </c>
      <c r="AD85" s="2">
        <v>0</v>
      </c>
    </row>
    <row r="86" spans="2:30" x14ac:dyDescent="0.25">
      <c r="B86" s="5" t="s">
        <v>5</v>
      </c>
      <c r="C86" s="5" t="s">
        <v>43</v>
      </c>
      <c r="D86" s="5" t="s">
        <v>6</v>
      </c>
      <c r="E86" s="5" t="s">
        <v>7</v>
      </c>
      <c r="F86" s="5" t="s">
        <v>11</v>
      </c>
      <c r="G86" s="5" t="s">
        <v>29</v>
      </c>
      <c r="H86" s="5" t="s">
        <v>30</v>
      </c>
      <c r="M86" s="5" t="s">
        <v>32</v>
      </c>
      <c r="N86" s="2">
        <v>0.1111111111111111</v>
      </c>
      <c r="O86" s="2">
        <v>0</v>
      </c>
      <c r="P86" s="2">
        <v>0.1111111111111111</v>
      </c>
      <c r="Q86" s="2">
        <v>0.44444444444444442</v>
      </c>
      <c r="R86" s="2">
        <v>0.33333333333333331</v>
      </c>
      <c r="T86" s="2">
        <v>0.125</v>
      </c>
      <c r="U86" s="2">
        <v>0</v>
      </c>
      <c r="V86" s="2">
        <v>0.125</v>
      </c>
      <c r="W86" s="2">
        <v>0.375</v>
      </c>
      <c r="X86" s="2">
        <v>0.375</v>
      </c>
      <c r="Z86" s="2">
        <v>0</v>
      </c>
      <c r="AA86" s="2">
        <v>0</v>
      </c>
      <c r="AB86" s="2">
        <v>0.58333333333333337</v>
      </c>
      <c r="AC86" s="2">
        <v>0.41666666666666669</v>
      </c>
      <c r="AD86" s="2">
        <v>0</v>
      </c>
    </row>
    <row r="87" spans="2:30" x14ac:dyDescent="0.25">
      <c r="B87" s="7">
        <v>0.1111111111111111</v>
      </c>
      <c r="C87" s="7">
        <v>0.22222222222222221</v>
      </c>
      <c r="D87" s="7">
        <v>0.22222222222222221</v>
      </c>
      <c r="E87" s="7">
        <v>0.33333333333333331</v>
      </c>
      <c r="F87" s="7">
        <v>0</v>
      </c>
      <c r="G87" s="7">
        <v>0.22222222222222221</v>
      </c>
      <c r="H87" s="7">
        <v>0.22222222222222221</v>
      </c>
      <c r="M87" s="5"/>
    </row>
    <row r="88" spans="2:30" x14ac:dyDescent="0.25">
      <c r="B88" s="7">
        <v>0.1111111111111111</v>
      </c>
      <c r="C88" s="7">
        <v>0</v>
      </c>
      <c r="D88" s="7">
        <v>0.33333333333333331</v>
      </c>
      <c r="E88" s="7">
        <v>0.1111111111111111</v>
      </c>
      <c r="F88" s="7">
        <v>0.55555555555555558</v>
      </c>
      <c r="G88" s="7">
        <v>0.1111111111111111</v>
      </c>
      <c r="H88" s="7">
        <v>0.33333333333333331</v>
      </c>
    </row>
    <row r="89" spans="2:30" x14ac:dyDescent="0.25">
      <c r="B89" s="7">
        <v>0.22222222222222221</v>
      </c>
      <c r="C89" s="7">
        <v>0.44444444444444442</v>
      </c>
      <c r="D89" s="7">
        <v>0.22222222222222221</v>
      </c>
      <c r="E89" s="7">
        <v>0.22222222222222221</v>
      </c>
      <c r="F89" s="7">
        <v>0</v>
      </c>
      <c r="G89" s="7">
        <v>0</v>
      </c>
      <c r="H89" s="7">
        <v>0.1111111111111111</v>
      </c>
    </row>
    <row r="90" spans="2:30" x14ac:dyDescent="0.25">
      <c r="B90" s="7">
        <v>0.44444444444444442</v>
      </c>
      <c r="C90" s="7">
        <v>0.1111111111111111</v>
      </c>
      <c r="D90" s="7">
        <v>0.1111111111111111</v>
      </c>
      <c r="E90" s="7">
        <v>0.22222222222222221</v>
      </c>
      <c r="F90" s="7">
        <v>0.22222222222222221</v>
      </c>
      <c r="G90" s="7">
        <v>0.44444444444444442</v>
      </c>
      <c r="H90" s="7">
        <v>0.1111111111111111</v>
      </c>
    </row>
    <row r="91" spans="2:30" x14ac:dyDescent="0.25">
      <c r="B91" s="7">
        <v>0.1111111111111111</v>
      </c>
      <c r="C91" s="7">
        <v>0.22222222222222221</v>
      </c>
      <c r="D91" s="7">
        <v>0.1111111111111111</v>
      </c>
      <c r="E91" s="7">
        <v>0.1111111111111111</v>
      </c>
      <c r="F91" s="7">
        <v>0.22222222222222221</v>
      </c>
      <c r="G91" s="7">
        <v>0.22222222222222221</v>
      </c>
      <c r="H91" s="7">
        <v>0.22222222222222221</v>
      </c>
      <c r="N91" s="61" t="s">
        <v>41</v>
      </c>
      <c r="O91" s="62"/>
      <c r="P91" s="62"/>
      <c r="Q91" s="62"/>
      <c r="R91" s="62"/>
      <c r="S91" s="1"/>
      <c r="T91" s="61" t="s">
        <v>42</v>
      </c>
      <c r="U91" s="61"/>
      <c r="V91" s="61"/>
      <c r="W91" s="61"/>
      <c r="X91" s="61"/>
      <c r="Y91" s="11"/>
      <c r="Z91" s="61" t="s">
        <v>40</v>
      </c>
      <c r="AA91" s="62"/>
      <c r="AB91" s="62"/>
      <c r="AC91" s="62"/>
      <c r="AD91" s="62"/>
    </row>
    <row r="92" spans="2:30" x14ac:dyDescent="0.25">
      <c r="B92" s="8">
        <v>0</v>
      </c>
      <c r="C92" s="8">
        <v>0</v>
      </c>
      <c r="D92" s="8">
        <v>0.55555555555555558</v>
      </c>
      <c r="E92" s="8">
        <v>0.125</v>
      </c>
      <c r="F92" s="8">
        <v>0</v>
      </c>
      <c r="G92" s="8">
        <v>0.25</v>
      </c>
      <c r="H92" s="8">
        <v>0.625</v>
      </c>
      <c r="N92" s="3" t="s">
        <v>34</v>
      </c>
      <c r="O92" s="3" t="s">
        <v>36</v>
      </c>
      <c r="P92" s="3" t="s">
        <v>37</v>
      </c>
      <c r="Q92" s="3" t="s">
        <v>38</v>
      </c>
      <c r="R92" s="3" t="s">
        <v>35</v>
      </c>
      <c r="S92" s="3"/>
      <c r="T92" s="3" t="s">
        <v>34</v>
      </c>
      <c r="U92" s="3" t="s">
        <v>36</v>
      </c>
      <c r="V92" s="3" t="s">
        <v>37</v>
      </c>
      <c r="W92" s="3" t="s">
        <v>38</v>
      </c>
      <c r="X92" s="3" t="s">
        <v>35</v>
      </c>
      <c r="Y92" s="3"/>
      <c r="Z92" s="3" t="s">
        <v>34</v>
      </c>
      <c r="AA92" s="3" t="s">
        <v>36</v>
      </c>
      <c r="AB92" s="3" t="s">
        <v>37</v>
      </c>
      <c r="AC92" s="3" t="s">
        <v>38</v>
      </c>
      <c r="AD92" s="3" t="s">
        <v>35</v>
      </c>
    </row>
    <row r="93" spans="2:30" x14ac:dyDescent="0.25">
      <c r="B93" s="8">
        <v>0.625</v>
      </c>
      <c r="C93" s="8">
        <v>0.2857142857142857</v>
      </c>
      <c r="D93" s="8">
        <v>0.1111111111111111</v>
      </c>
      <c r="E93" s="8">
        <v>0.125</v>
      </c>
      <c r="F93" s="8">
        <v>0</v>
      </c>
      <c r="G93" s="8">
        <v>0.125</v>
      </c>
      <c r="H93" s="8">
        <v>0.125</v>
      </c>
      <c r="M93" s="5" t="s">
        <v>45</v>
      </c>
      <c r="N93" s="2">
        <v>0.1111111111111111</v>
      </c>
      <c r="O93" s="2">
        <v>0.1111111111111111</v>
      </c>
      <c r="P93" s="2">
        <v>0.22222222222222221</v>
      </c>
      <c r="Q93" s="2">
        <v>0.44444444444444442</v>
      </c>
      <c r="R93" s="2">
        <v>0.1111111111111111</v>
      </c>
      <c r="T93" s="2">
        <v>0</v>
      </c>
      <c r="U93" s="2">
        <v>0.625</v>
      </c>
      <c r="V93" s="2">
        <v>0.125</v>
      </c>
      <c r="W93" s="2">
        <v>0.25</v>
      </c>
      <c r="X93" s="2">
        <v>0</v>
      </c>
      <c r="Z93" s="2">
        <v>8.3333333333333329E-2</v>
      </c>
      <c r="AA93" s="2">
        <v>0.41666666666666669</v>
      </c>
      <c r="AB93" s="2">
        <v>0.33333333333333331</v>
      </c>
      <c r="AC93" s="2">
        <v>0.16666666666666666</v>
      </c>
      <c r="AD93" s="2">
        <v>0</v>
      </c>
    </row>
    <row r="94" spans="2:30" x14ac:dyDescent="0.25">
      <c r="B94" s="8">
        <v>0.125</v>
      </c>
      <c r="C94" s="8">
        <v>0.2857142857142857</v>
      </c>
      <c r="D94" s="8">
        <v>0.1111111111111111</v>
      </c>
      <c r="E94" s="8">
        <v>0.25</v>
      </c>
      <c r="F94" s="8">
        <v>0.22222222222222221</v>
      </c>
      <c r="G94" s="8">
        <v>0.375</v>
      </c>
      <c r="H94" s="8">
        <v>0</v>
      </c>
      <c r="M94" s="5" t="s">
        <v>44</v>
      </c>
      <c r="N94" s="2">
        <v>0.22222222222222221</v>
      </c>
      <c r="O94" s="2">
        <v>0</v>
      </c>
      <c r="P94" s="2">
        <v>0.44444444444444442</v>
      </c>
      <c r="Q94" s="2">
        <v>0.1111111111111111</v>
      </c>
      <c r="R94" s="2">
        <v>0.22222222222222221</v>
      </c>
      <c r="T94" s="2">
        <v>0</v>
      </c>
      <c r="U94" s="2">
        <v>0.2857142857142857</v>
      </c>
      <c r="V94" s="2">
        <v>0.2857142857142857</v>
      </c>
      <c r="W94" s="2">
        <v>0.2857142857142857</v>
      </c>
      <c r="X94" s="2">
        <v>0.14285714285714285</v>
      </c>
      <c r="Z94" s="2">
        <v>0</v>
      </c>
      <c r="AA94" s="2">
        <v>0.41666666666666669</v>
      </c>
      <c r="AB94" s="2">
        <v>0.5</v>
      </c>
      <c r="AC94" s="2">
        <v>8.3333333333333329E-2</v>
      </c>
      <c r="AD94" s="2">
        <v>0</v>
      </c>
    </row>
    <row r="95" spans="2:30" x14ac:dyDescent="0.25">
      <c r="B95" s="8">
        <v>0.25</v>
      </c>
      <c r="C95" s="8">
        <v>0.2857142857142857</v>
      </c>
      <c r="D95" s="8">
        <v>0.1111111111111111</v>
      </c>
      <c r="E95" s="8">
        <v>0.375</v>
      </c>
      <c r="F95" s="8">
        <v>0.33333333333333331</v>
      </c>
      <c r="G95" s="8">
        <v>0.25</v>
      </c>
      <c r="H95" s="8">
        <v>0.25</v>
      </c>
      <c r="M95" s="5" t="s">
        <v>6</v>
      </c>
      <c r="N95" s="2">
        <v>0.22222222222222221</v>
      </c>
      <c r="O95" s="2">
        <v>0.33333333333333331</v>
      </c>
      <c r="P95" s="2">
        <v>0.22222222222222221</v>
      </c>
      <c r="Q95" s="2">
        <v>0.1111111111111111</v>
      </c>
      <c r="R95" s="2">
        <v>0.1111111111111111</v>
      </c>
      <c r="T95" s="2">
        <v>0.55555555555555558</v>
      </c>
      <c r="U95" s="2">
        <v>0.1111111111111111</v>
      </c>
      <c r="V95" s="2">
        <v>0.1111111111111111</v>
      </c>
      <c r="W95" s="2">
        <v>0.1111111111111111</v>
      </c>
      <c r="X95" s="2">
        <v>0.1111111111111111</v>
      </c>
      <c r="Z95" s="2">
        <v>0.5</v>
      </c>
      <c r="AA95" s="2">
        <v>8.3333333333333329E-2</v>
      </c>
      <c r="AB95" s="2">
        <v>0.41666666666666669</v>
      </c>
      <c r="AC95" s="2">
        <v>0</v>
      </c>
      <c r="AD95" s="2">
        <v>0</v>
      </c>
    </row>
    <row r="96" spans="2:30" x14ac:dyDescent="0.25">
      <c r="B96" s="8">
        <v>0</v>
      </c>
      <c r="C96" s="8">
        <v>0.14285714285714285</v>
      </c>
      <c r="D96" s="8">
        <v>0.1111111111111111</v>
      </c>
      <c r="E96" s="8">
        <v>0.125</v>
      </c>
      <c r="F96" s="8">
        <v>0.44444444444444442</v>
      </c>
      <c r="G96" s="8">
        <v>0</v>
      </c>
      <c r="H96" s="8">
        <v>0</v>
      </c>
      <c r="M96" s="5" t="s">
        <v>7</v>
      </c>
      <c r="N96" s="2">
        <v>0.33333333333333331</v>
      </c>
      <c r="O96" s="2">
        <v>0.1111111111111111</v>
      </c>
      <c r="P96" s="2">
        <v>0.22222222222222221</v>
      </c>
      <c r="Q96" s="2">
        <v>0.22222222222222221</v>
      </c>
      <c r="R96" s="2">
        <v>0.1111111111111111</v>
      </c>
      <c r="T96" s="2">
        <v>0.125</v>
      </c>
      <c r="U96" s="2">
        <v>0.125</v>
      </c>
      <c r="V96" s="2">
        <v>0.25</v>
      </c>
      <c r="W96" s="2">
        <v>0.375</v>
      </c>
      <c r="X96" s="2">
        <v>0.125</v>
      </c>
      <c r="Z96" s="2">
        <v>0</v>
      </c>
      <c r="AA96" s="2">
        <v>0</v>
      </c>
      <c r="AB96" s="2">
        <v>0.58333333333333337</v>
      </c>
      <c r="AC96" s="2">
        <v>0.41666666666666669</v>
      </c>
      <c r="AD96" s="2">
        <v>0</v>
      </c>
    </row>
    <row r="97" spans="2:30" x14ac:dyDescent="0.25">
      <c r="B97" s="9">
        <v>8.3333333333333329E-2</v>
      </c>
      <c r="C97" s="9">
        <v>0</v>
      </c>
      <c r="D97" s="9">
        <v>0.5</v>
      </c>
      <c r="E97" s="9">
        <v>0</v>
      </c>
      <c r="F97" s="9">
        <v>0</v>
      </c>
      <c r="G97" s="9">
        <v>0</v>
      </c>
      <c r="H97" s="9">
        <v>0.5</v>
      </c>
      <c r="M97" s="5" t="s">
        <v>11</v>
      </c>
      <c r="N97" s="2">
        <v>0</v>
      </c>
      <c r="O97" s="2">
        <v>0.55555555555555558</v>
      </c>
      <c r="P97" s="2">
        <v>0</v>
      </c>
      <c r="Q97" s="2">
        <v>0.22222222222222221</v>
      </c>
      <c r="R97" s="2">
        <v>0.22222222222222221</v>
      </c>
      <c r="T97" s="2">
        <v>0</v>
      </c>
      <c r="U97" s="2">
        <v>0</v>
      </c>
      <c r="V97" s="2">
        <v>0.22222222222222221</v>
      </c>
      <c r="W97" s="2">
        <v>0.33333333333333331</v>
      </c>
      <c r="X97" s="2">
        <v>0.44444444444444442</v>
      </c>
      <c r="Z97" s="2">
        <v>0</v>
      </c>
      <c r="AA97" s="2">
        <v>0</v>
      </c>
      <c r="AB97" s="2">
        <v>0.58333333333333337</v>
      </c>
      <c r="AC97" s="2">
        <v>0.41666666666666669</v>
      </c>
      <c r="AD97" s="2">
        <v>0</v>
      </c>
    </row>
    <row r="98" spans="2:30" x14ac:dyDescent="0.25">
      <c r="B98" s="9">
        <v>0.41666666666666669</v>
      </c>
      <c r="C98" s="9">
        <v>0.41666666666666669</v>
      </c>
      <c r="D98" s="9">
        <v>8.3333333333333329E-2</v>
      </c>
      <c r="E98" s="9">
        <v>0</v>
      </c>
      <c r="F98" s="9">
        <v>0</v>
      </c>
      <c r="G98" s="9">
        <v>0.16666666666666666</v>
      </c>
      <c r="H98" s="9">
        <v>8.3333333333333329E-2</v>
      </c>
      <c r="M98" s="5" t="s">
        <v>29</v>
      </c>
      <c r="N98" s="2">
        <v>0.22222222222222221</v>
      </c>
      <c r="O98" s="2">
        <v>0.1111111111111111</v>
      </c>
      <c r="P98" s="2">
        <v>0</v>
      </c>
      <c r="Q98" s="2">
        <v>0.44444444444444442</v>
      </c>
      <c r="R98" s="2">
        <v>0.22222222222222221</v>
      </c>
      <c r="T98" s="2">
        <v>0.25</v>
      </c>
      <c r="U98" s="2">
        <v>0.125</v>
      </c>
      <c r="V98" s="2">
        <v>0.375</v>
      </c>
      <c r="W98" s="2">
        <v>0.25</v>
      </c>
      <c r="X98" s="2">
        <v>0</v>
      </c>
      <c r="Z98" s="2">
        <v>0</v>
      </c>
      <c r="AA98" s="2">
        <v>0.16666666666666666</v>
      </c>
      <c r="AB98" s="2">
        <v>0.83333333333333337</v>
      </c>
      <c r="AC98" s="2">
        <v>0</v>
      </c>
      <c r="AD98" s="2">
        <v>0</v>
      </c>
    </row>
    <row r="99" spans="2:30" x14ac:dyDescent="0.25">
      <c r="B99" s="9">
        <v>0.33333333333333331</v>
      </c>
      <c r="C99" s="9">
        <v>0.5</v>
      </c>
      <c r="D99" s="9">
        <v>0.41666666666666669</v>
      </c>
      <c r="E99" s="9">
        <v>0.58333333333333337</v>
      </c>
      <c r="F99" s="9">
        <v>0.58333333333333337</v>
      </c>
      <c r="G99" s="9">
        <v>0.83333333333333337</v>
      </c>
      <c r="H99" s="9">
        <v>0.16666666666666666</v>
      </c>
      <c r="M99" s="5" t="s">
        <v>30</v>
      </c>
      <c r="N99" s="2">
        <v>0.22222222222222221</v>
      </c>
      <c r="O99" s="2">
        <v>0.33333333333333331</v>
      </c>
      <c r="P99" s="2">
        <v>0.1111111111111111</v>
      </c>
      <c r="Q99" s="2">
        <v>0.1111111111111111</v>
      </c>
      <c r="R99" s="2">
        <v>0.22222222222222221</v>
      </c>
      <c r="T99" s="2">
        <v>0.625</v>
      </c>
      <c r="U99" s="2">
        <v>0.125</v>
      </c>
      <c r="V99" s="2">
        <v>0</v>
      </c>
      <c r="W99" s="2">
        <v>0.25</v>
      </c>
      <c r="X99" s="2">
        <v>0</v>
      </c>
      <c r="Z99" s="2">
        <v>0.5</v>
      </c>
      <c r="AA99" s="2">
        <v>8.3333333333333329E-2</v>
      </c>
      <c r="AB99" s="2">
        <v>0.16666666666666666</v>
      </c>
      <c r="AC99" s="2">
        <v>0.25</v>
      </c>
      <c r="AD99" s="2">
        <v>0</v>
      </c>
    </row>
    <row r="100" spans="2:30" x14ac:dyDescent="0.25">
      <c r="B100" s="9">
        <v>0.16666666666666666</v>
      </c>
      <c r="C100" s="9">
        <v>8.3333333333333329E-2</v>
      </c>
      <c r="D100" s="9">
        <v>0</v>
      </c>
      <c r="E100" s="9">
        <v>0.41666666666666669</v>
      </c>
      <c r="F100" s="9">
        <v>0.41666666666666669</v>
      </c>
      <c r="G100" s="9">
        <v>0</v>
      </c>
      <c r="H100" s="9">
        <v>0.25</v>
      </c>
    </row>
    <row r="101" spans="2:30" x14ac:dyDescent="0.25">
      <c r="B101" s="9">
        <v>0</v>
      </c>
      <c r="C101" s="9">
        <v>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</row>
    <row r="108" spans="2:30" x14ac:dyDescent="0.25">
      <c r="N108" s="61" t="s">
        <v>41</v>
      </c>
      <c r="O108" s="62"/>
      <c r="P108" s="62"/>
      <c r="Q108" s="62"/>
      <c r="R108" s="62"/>
      <c r="S108" s="1"/>
      <c r="T108" s="61" t="s">
        <v>42</v>
      </c>
      <c r="U108" s="61"/>
      <c r="V108" s="61"/>
      <c r="W108" s="61"/>
      <c r="X108" s="61"/>
      <c r="Y108" s="11"/>
      <c r="Z108" s="61" t="s">
        <v>40</v>
      </c>
      <c r="AA108" s="62"/>
      <c r="AB108" s="62"/>
      <c r="AC108" s="62"/>
      <c r="AD108" s="62"/>
    </row>
    <row r="109" spans="2:30" x14ac:dyDescent="0.25">
      <c r="B109" s="4" t="s">
        <v>8</v>
      </c>
      <c r="C109" s="4" t="s">
        <v>9</v>
      </c>
      <c r="D109" s="4" t="s">
        <v>10</v>
      </c>
      <c r="N109" s="3" t="s">
        <v>34</v>
      </c>
      <c r="O109" s="3" t="s">
        <v>36</v>
      </c>
      <c r="P109" s="3" t="s">
        <v>37</v>
      </c>
      <c r="Q109" s="3" t="s">
        <v>38</v>
      </c>
      <c r="R109" s="3" t="s">
        <v>35</v>
      </c>
      <c r="S109" s="3"/>
      <c r="T109" s="3" t="s">
        <v>34</v>
      </c>
      <c r="U109" s="3" t="s">
        <v>36</v>
      </c>
      <c r="V109" s="3" t="s">
        <v>37</v>
      </c>
      <c r="W109" s="3" t="s">
        <v>38</v>
      </c>
      <c r="X109" s="3" t="s">
        <v>35</v>
      </c>
      <c r="Y109" s="3"/>
      <c r="Z109" s="3" t="s">
        <v>34</v>
      </c>
      <c r="AA109" s="3" t="s">
        <v>36</v>
      </c>
      <c r="AB109" s="3" t="s">
        <v>37</v>
      </c>
      <c r="AC109" s="3" t="s">
        <v>38</v>
      </c>
      <c r="AD109" s="3" t="s">
        <v>35</v>
      </c>
    </row>
    <row r="110" spans="2:30" x14ac:dyDescent="0.25">
      <c r="B110" s="7">
        <v>0.1111111111111111</v>
      </c>
      <c r="C110" s="7">
        <v>0.22222222222222221</v>
      </c>
      <c r="D110" s="7">
        <v>0</v>
      </c>
      <c r="M110" s="4" t="s">
        <v>8</v>
      </c>
      <c r="N110" s="2">
        <v>0.1111111111111111</v>
      </c>
      <c r="O110" s="2">
        <v>0</v>
      </c>
      <c r="P110" s="2">
        <v>0.44444444444444442</v>
      </c>
      <c r="Q110" s="2">
        <v>0.22222222222222221</v>
      </c>
      <c r="R110" s="2">
        <v>0.22222222222222221</v>
      </c>
      <c r="S110" s="2"/>
      <c r="T110" s="2">
        <v>0.125</v>
      </c>
      <c r="U110" s="2">
        <v>0.125</v>
      </c>
      <c r="V110" s="2">
        <v>0.125</v>
      </c>
      <c r="W110" s="2">
        <v>0.375</v>
      </c>
      <c r="X110" s="2">
        <v>0.25</v>
      </c>
      <c r="Y110" s="2"/>
      <c r="Z110" s="2">
        <v>0</v>
      </c>
      <c r="AA110" s="2">
        <v>0.5</v>
      </c>
      <c r="AB110" s="2">
        <v>0</v>
      </c>
      <c r="AC110" s="2">
        <v>0.25</v>
      </c>
      <c r="AD110" s="2">
        <v>0.25</v>
      </c>
    </row>
    <row r="111" spans="2:30" x14ac:dyDescent="0.25">
      <c r="B111" s="7">
        <v>0</v>
      </c>
      <c r="C111" s="7">
        <v>0.1111111111111111</v>
      </c>
      <c r="D111" s="7">
        <v>0.33333333333333331</v>
      </c>
      <c r="M111" s="4" t="s">
        <v>9</v>
      </c>
      <c r="N111" s="2">
        <v>0.22222222222222221</v>
      </c>
      <c r="O111" s="2">
        <v>0.1111111111111111</v>
      </c>
      <c r="P111" s="2">
        <v>0.1111111111111111</v>
      </c>
      <c r="Q111" s="2">
        <v>0.44444444444444442</v>
      </c>
      <c r="R111" s="2">
        <v>0.1111111111111111</v>
      </c>
      <c r="S111" s="2"/>
      <c r="T111" s="2">
        <v>0</v>
      </c>
      <c r="U111" s="2">
        <v>0</v>
      </c>
      <c r="V111" s="2">
        <v>0.25</v>
      </c>
      <c r="W111" s="2">
        <v>0.375</v>
      </c>
      <c r="X111" s="2">
        <v>0.375</v>
      </c>
      <c r="Y111" s="2"/>
      <c r="Z111" s="2">
        <v>0</v>
      </c>
      <c r="AA111" s="2">
        <v>0</v>
      </c>
      <c r="AB111" s="2">
        <v>0</v>
      </c>
      <c r="AC111" s="2">
        <v>0.66666666666666663</v>
      </c>
      <c r="AD111" s="2">
        <v>0.33333333333333331</v>
      </c>
    </row>
    <row r="112" spans="2:30" x14ac:dyDescent="0.25">
      <c r="B112" s="7">
        <v>0.44444444444444442</v>
      </c>
      <c r="C112" s="7">
        <v>0.1111111111111111</v>
      </c>
      <c r="D112" s="7">
        <v>0.33333333333333331</v>
      </c>
      <c r="M112" s="4" t="s">
        <v>10</v>
      </c>
      <c r="N112" s="2">
        <v>0</v>
      </c>
      <c r="O112" s="2">
        <v>0.33333333333333331</v>
      </c>
      <c r="P112" s="2">
        <v>0.33333333333333331</v>
      </c>
      <c r="Q112" s="2">
        <v>0</v>
      </c>
      <c r="R112" s="2">
        <v>0.33333333333333331</v>
      </c>
      <c r="S112" s="2"/>
      <c r="T112" s="2">
        <v>0</v>
      </c>
      <c r="U112" s="2">
        <v>0</v>
      </c>
      <c r="V112" s="2">
        <v>0</v>
      </c>
      <c r="W112" s="2">
        <v>0.22222222222222221</v>
      </c>
      <c r="X112" s="2">
        <v>0.77777777777777779</v>
      </c>
      <c r="Y112" s="2"/>
      <c r="Z112" s="2">
        <v>0</v>
      </c>
      <c r="AA112" s="2">
        <v>0</v>
      </c>
      <c r="AB112" s="2">
        <v>0</v>
      </c>
      <c r="AC112" s="2">
        <v>0</v>
      </c>
      <c r="AD112" s="2">
        <v>1</v>
      </c>
    </row>
    <row r="113" spans="2:30" x14ac:dyDescent="0.25">
      <c r="B113" s="7">
        <v>0.22222222222222221</v>
      </c>
      <c r="C113" s="7">
        <v>0.44444444444444442</v>
      </c>
      <c r="D113" s="7">
        <v>0</v>
      </c>
    </row>
    <row r="114" spans="2:30" x14ac:dyDescent="0.25">
      <c r="B114" s="7">
        <v>0.22222222222222221</v>
      </c>
      <c r="C114" s="7">
        <v>0.1111111111111111</v>
      </c>
      <c r="D114" s="7">
        <v>0.33333333333333331</v>
      </c>
    </row>
    <row r="115" spans="2:30" x14ac:dyDescent="0.25">
      <c r="B115" s="8">
        <v>0.125</v>
      </c>
      <c r="C115" s="8">
        <v>0</v>
      </c>
      <c r="D115" s="8">
        <v>0</v>
      </c>
    </row>
    <row r="116" spans="2:30" x14ac:dyDescent="0.25">
      <c r="B116" s="8">
        <v>0.125</v>
      </c>
      <c r="C116" s="8">
        <v>0</v>
      </c>
      <c r="D116" s="8">
        <v>0</v>
      </c>
    </row>
    <row r="117" spans="2:30" x14ac:dyDescent="0.25">
      <c r="B117" s="8">
        <v>0.125</v>
      </c>
      <c r="C117" s="8">
        <v>0.25</v>
      </c>
      <c r="D117" s="8">
        <v>0</v>
      </c>
    </row>
    <row r="118" spans="2:30" x14ac:dyDescent="0.25">
      <c r="B118" s="8">
        <v>0.375</v>
      </c>
      <c r="C118" s="8">
        <v>0.375</v>
      </c>
      <c r="D118" s="8">
        <v>0.22222222222222221</v>
      </c>
    </row>
    <row r="119" spans="2:30" x14ac:dyDescent="0.25">
      <c r="B119" s="8">
        <v>0.25</v>
      </c>
      <c r="C119" s="8">
        <v>0.375</v>
      </c>
      <c r="D119" s="8">
        <v>0.77777777777777779</v>
      </c>
      <c r="N119" s="61" t="s">
        <v>41</v>
      </c>
      <c r="O119" s="62"/>
      <c r="P119" s="62"/>
      <c r="Q119" s="62"/>
      <c r="R119" s="62"/>
      <c r="S119" s="1"/>
      <c r="T119" s="61" t="s">
        <v>42</v>
      </c>
      <c r="U119" s="61"/>
      <c r="V119" s="61"/>
      <c r="W119" s="61"/>
      <c r="X119" s="61"/>
      <c r="Y119" s="11"/>
      <c r="Z119" s="61" t="s">
        <v>40</v>
      </c>
      <c r="AA119" s="62"/>
      <c r="AB119" s="62"/>
      <c r="AC119" s="62"/>
      <c r="AD119" s="62"/>
    </row>
    <row r="120" spans="2:30" x14ac:dyDescent="0.25">
      <c r="B120" s="9">
        <v>0</v>
      </c>
      <c r="C120" s="9">
        <v>0</v>
      </c>
      <c r="D120" s="9">
        <v>0</v>
      </c>
      <c r="N120" s="3" t="s">
        <v>34</v>
      </c>
      <c r="O120" s="3" t="s">
        <v>36</v>
      </c>
      <c r="P120" s="3" t="s">
        <v>37</v>
      </c>
      <c r="Q120" s="3" t="s">
        <v>38</v>
      </c>
      <c r="R120" s="3" t="s">
        <v>35</v>
      </c>
      <c r="S120" s="3"/>
      <c r="T120" s="3" t="s">
        <v>34</v>
      </c>
      <c r="U120" s="3" t="s">
        <v>36</v>
      </c>
      <c r="V120" s="3" t="s">
        <v>37</v>
      </c>
      <c r="W120" s="3" t="s">
        <v>38</v>
      </c>
      <c r="X120" s="3" t="s">
        <v>35</v>
      </c>
      <c r="Y120" s="3"/>
      <c r="Z120" s="3" t="s">
        <v>34</v>
      </c>
      <c r="AA120" s="3" t="s">
        <v>36</v>
      </c>
      <c r="AB120" s="3" t="s">
        <v>37</v>
      </c>
      <c r="AC120" s="3" t="s">
        <v>38</v>
      </c>
      <c r="AD120" s="3" t="s">
        <v>35</v>
      </c>
    </row>
    <row r="121" spans="2:30" x14ac:dyDescent="0.25">
      <c r="B121" s="9">
        <v>0.5</v>
      </c>
      <c r="C121" s="9">
        <v>0</v>
      </c>
      <c r="D121" s="9">
        <v>0</v>
      </c>
      <c r="M121" s="4" t="s">
        <v>16</v>
      </c>
      <c r="N121" s="2">
        <v>0.22222222222222221</v>
      </c>
      <c r="O121" s="2">
        <v>0</v>
      </c>
      <c r="P121" s="2">
        <v>0.33333333333333331</v>
      </c>
      <c r="Q121" s="2">
        <v>0</v>
      </c>
      <c r="R121" s="2">
        <v>0.44444444444444442</v>
      </c>
      <c r="T121" s="2">
        <v>0.1111111111111111</v>
      </c>
      <c r="U121" s="2">
        <v>0.22222222222222221</v>
      </c>
      <c r="V121" s="2">
        <v>0.33333333333333331</v>
      </c>
      <c r="W121" s="2">
        <v>0</v>
      </c>
      <c r="X121" s="2">
        <v>0.33333333333333331</v>
      </c>
      <c r="Z121" s="2">
        <v>0</v>
      </c>
      <c r="AA121" s="2">
        <v>0</v>
      </c>
      <c r="AB121" s="2">
        <v>0</v>
      </c>
      <c r="AC121" s="2">
        <v>0.66666666666666663</v>
      </c>
      <c r="AD121" s="2">
        <v>0.33333333333333331</v>
      </c>
    </row>
    <row r="122" spans="2:30" x14ac:dyDescent="0.25">
      <c r="B122" s="9">
        <v>0</v>
      </c>
      <c r="C122" s="9">
        <v>0</v>
      </c>
      <c r="D122" s="9">
        <v>0</v>
      </c>
      <c r="M122" s="4" t="s">
        <v>17</v>
      </c>
      <c r="N122" s="2">
        <v>0</v>
      </c>
      <c r="O122" s="2">
        <v>0.1111111111111111</v>
      </c>
      <c r="P122" s="2">
        <v>0.1111111111111111</v>
      </c>
      <c r="Q122" s="2">
        <v>0.1111111111111111</v>
      </c>
      <c r="R122" s="2">
        <v>0.66666666666666663</v>
      </c>
      <c r="T122" s="2">
        <v>0.125</v>
      </c>
      <c r="U122" s="2">
        <v>0</v>
      </c>
      <c r="V122" s="2">
        <v>0.125</v>
      </c>
      <c r="W122" s="2">
        <v>0.125</v>
      </c>
      <c r="X122" s="2">
        <v>0.625</v>
      </c>
      <c r="Z122" s="2">
        <v>0</v>
      </c>
      <c r="AA122" s="2">
        <v>0</v>
      </c>
      <c r="AB122" s="2">
        <v>0.66666666666666663</v>
      </c>
      <c r="AC122" s="2">
        <v>8.3333333333333329E-2</v>
      </c>
      <c r="AD122" s="2">
        <v>0.25</v>
      </c>
    </row>
    <row r="123" spans="2:30" x14ac:dyDescent="0.25">
      <c r="B123" s="9">
        <v>0.25</v>
      </c>
      <c r="C123" s="9">
        <v>0.66666666666666663</v>
      </c>
      <c r="D123" s="9">
        <v>0</v>
      </c>
    </row>
    <row r="124" spans="2:30" x14ac:dyDescent="0.25">
      <c r="B124" s="9">
        <v>0.25</v>
      </c>
      <c r="C124" s="9">
        <v>0.33333333333333331</v>
      </c>
      <c r="D124" s="9">
        <v>1</v>
      </c>
    </row>
    <row r="129" spans="2:30" x14ac:dyDescent="0.25">
      <c r="B129" s="4" t="s">
        <v>16</v>
      </c>
      <c r="C129" s="4" t="s">
        <v>17</v>
      </c>
    </row>
    <row r="130" spans="2:30" x14ac:dyDescent="0.25">
      <c r="B130" s="7">
        <v>0.22222222222222221</v>
      </c>
      <c r="C130" s="7">
        <v>0</v>
      </c>
    </row>
    <row r="131" spans="2:30" x14ac:dyDescent="0.25">
      <c r="B131" s="7">
        <v>0</v>
      </c>
      <c r="C131" s="7">
        <v>0.1111111111111111</v>
      </c>
    </row>
    <row r="132" spans="2:30" x14ac:dyDescent="0.25">
      <c r="B132" s="7">
        <v>0.33333333333333331</v>
      </c>
      <c r="C132" s="7">
        <v>0.1111111111111111</v>
      </c>
    </row>
    <row r="133" spans="2:30" x14ac:dyDescent="0.25">
      <c r="B133" s="7">
        <v>0</v>
      </c>
      <c r="C133" s="7">
        <v>0.1111111111111111</v>
      </c>
    </row>
    <row r="134" spans="2:30" x14ac:dyDescent="0.25">
      <c r="B134" s="7">
        <v>0.44444444444444442</v>
      </c>
      <c r="C134" s="7">
        <v>0.66666666666666663</v>
      </c>
    </row>
    <row r="135" spans="2:30" x14ac:dyDescent="0.25">
      <c r="B135" s="8">
        <v>0.1111111111111111</v>
      </c>
      <c r="C135" s="8">
        <v>0.125</v>
      </c>
    </row>
    <row r="136" spans="2:30" x14ac:dyDescent="0.25">
      <c r="B136" s="8">
        <v>0.22222222222222221</v>
      </c>
      <c r="C136" s="8">
        <v>0</v>
      </c>
    </row>
    <row r="137" spans="2:30" x14ac:dyDescent="0.25">
      <c r="B137" s="8">
        <v>0.33333333333333331</v>
      </c>
      <c r="C137" s="8">
        <v>0.125</v>
      </c>
      <c r="N137" s="61" t="s">
        <v>41</v>
      </c>
      <c r="O137" s="62"/>
      <c r="P137" s="62"/>
      <c r="Q137" s="62"/>
      <c r="R137" s="62"/>
      <c r="S137" s="1"/>
      <c r="T137" s="61" t="s">
        <v>42</v>
      </c>
      <c r="U137" s="61"/>
      <c r="V137" s="61"/>
      <c r="W137" s="61"/>
      <c r="X137" s="61"/>
      <c r="Y137" s="11"/>
      <c r="Z137" s="61" t="s">
        <v>40</v>
      </c>
      <c r="AA137" s="62"/>
      <c r="AB137" s="62"/>
      <c r="AC137" s="62"/>
      <c r="AD137" s="62"/>
    </row>
    <row r="138" spans="2:30" x14ac:dyDescent="0.25">
      <c r="B138" s="8">
        <v>0</v>
      </c>
      <c r="C138" s="8">
        <v>0.125</v>
      </c>
      <c r="N138" s="3" t="s">
        <v>34</v>
      </c>
      <c r="O138" s="3" t="s">
        <v>36</v>
      </c>
      <c r="P138" s="3" t="s">
        <v>37</v>
      </c>
      <c r="Q138" s="3" t="s">
        <v>38</v>
      </c>
      <c r="R138" s="3" t="s">
        <v>35</v>
      </c>
      <c r="S138" s="3"/>
      <c r="T138" s="3" t="s">
        <v>34</v>
      </c>
      <c r="U138" s="3" t="s">
        <v>36</v>
      </c>
      <c r="V138" s="3" t="s">
        <v>37</v>
      </c>
      <c r="W138" s="3" t="s">
        <v>38</v>
      </c>
      <c r="X138" s="3" t="s">
        <v>35</v>
      </c>
      <c r="Y138" s="3"/>
      <c r="Z138" s="3" t="s">
        <v>34</v>
      </c>
      <c r="AA138" s="3" t="s">
        <v>36</v>
      </c>
      <c r="AB138" s="3" t="s">
        <v>37</v>
      </c>
      <c r="AC138" s="3" t="s">
        <v>38</v>
      </c>
      <c r="AD138" s="3" t="s">
        <v>35</v>
      </c>
    </row>
    <row r="139" spans="2:30" x14ac:dyDescent="0.25">
      <c r="B139" s="8">
        <v>0.33333333333333331</v>
      </c>
      <c r="C139" s="8">
        <v>0.625</v>
      </c>
      <c r="M139" s="4" t="s">
        <v>46</v>
      </c>
      <c r="N139" s="2">
        <v>0</v>
      </c>
      <c r="O139" s="2">
        <v>0</v>
      </c>
      <c r="P139" s="2">
        <v>0.33333333333333331</v>
      </c>
      <c r="Q139" s="2">
        <v>0.1111111111111111</v>
      </c>
      <c r="R139" s="2">
        <v>0.55555555555555558</v>
      </c>
      <c r="T139" s="2">
        <v>0</v>
      </c>
      <c r="U139" s="2">
        <v>0.25</v>
      </c>
      <c r="V139" s="2">
        <v>0.125</v>
      </c>
      <c r="W139" s="2">
        <v>0.25</v>
      </c>
      <c r="X139" s="2">
        <v>0.375</v>
      </c>
      <c r="Z139" s="2">
        <v>0</v>
      </c>
      <c r="AA139" s="2">
        <v>0</v>
      </c>
      <c r="AB139" s="2">
        <v>0</v>
      </c>
      <c r="AC139" s="2">
        <v>0.75</v>
      </c>
      <c r="AD139" s="2">
        <v>0.25</v>
      </c>
    </row>
    <row r="140" spans="2:30" x14ac:dyDescent="0.25">
      <c r="B140" s="2">
        <v>0</v>
      </c>
      <c r="C140" s="2">
        <v>0</v>
      </c>
      <c r="M140" s="4" t="s">
        <v>13</v>
      </c>
      <c r="N140" s="2">
        <v>0</v>
      </c>
      <c r="O140" s="2">
        <v>0.1111111111111111</v>
      </c>
      <c r="P140" s="2">
        <v>0.1111111111111111</v>
      </c>
      <c r="Q140" s="2">
        <v>0.66666666666666663</v>
      </c>
      <c r="R140" s="2">
        <v>0.1111111111111111</v>
      </c>
      <c r="T140" s="2">
        <v>0.1111111111111111</v>
      </c>
      <c r="U140" s="2">
        <v>0.1111111111111111</v>
      </c>
      <c r="V140" s="2">
        <v>0.33333333333333331</v>
      </c>
      <c r="W140" s="2">
        <v>0.1111111111111111</v>
      </c>
      <c r="X140" s="2">
        <v>0.33333333333333331</v>
      </c>
      <c r="Z140" s="2">
        <v>0</v>
      </c>
      <c r="AA140" s="2">
        <v>0</v>
      </c>
      <c r="AB140" s="2">
        <v>0</v>
      </c>
      <c r="AC140" s="2">
        <v>0</v>
      </c>
      <c r="AD140" s="2">
        <v>1</v>
      </c>
    </row>
    <row r="141" spans="2:30" x14ac:dyDescent="0.25">
      <c r="B141" s="2">
        <v>0</v>
      </c>
      <c r="C141" s="2">
        <v>0</v>
      </c>
      <c r="M141" s="4" t="s">
        <v>14</v>
      </c>
      <c r="N141" s="2">
        <v>0.1111111111111111</v>
      </c>
      <c r="O141" s="2">
        <v>0.22222222222222221</v>
      </c>
      <c r="P141" s="2">
        <v>0.1111111111111111</v>
      </c>
      <c r="Q141" s="2">
        <v>0.22222222222222221</v>
      </c>
      <c r="R141" s="2">
        <v>0.33333333333333331</v>
      </c>
      <c r="T141" s="2">
        <v>0.55555555555555558</v>
      </c>
      <c r="U141" s="2">
        <v>0.1111111111111111</v>
      </c>
      <c r="V141" s="2">
        <v>0.1111111111111111</v>
      </c>
      <c r="W141" s="2">
        <v>0</v>
      </c>
      <c r="X141" s="2">
        <v>0.22222222222222221</v>
      </c>
      <c r="Z141" s="2">
        <v>0</v>
      </c>
      <c r="AA141" s="2">
        <v>0.16666666666666666</v>
      </c>
      <c r="AB141" s="2">
        <v>0</v>
      </c>
      <c r="AC141" s="2">
        <v>0.5</v>
      </c>
      <c r="AD141" s="2">
        <v>0.33333333333333331</v>
      </c>
    </row>
    <row r="142" spans="2:30" x14ac:dyDescent="0.25">
      <c r="B142" s="2">
        <v>0</v>
      </c>
      <c r="C142" s="2">
        <v>0.66666666666666663</v>
      </c>
      <c r="M142" s="4" t="s">
        <v>15</v>
      </c>
      <c r="N142" s="2">
        <v>0.1111111111111111</v>
      </c>
      <c r="O142" s="2">
        <v>0.22222222222222221</v>
      </c>
      <c r="P142" s="2">
        <v>0.22222222222222221</v>
      </c>
      <c r="Q142" s="2">
        <v>0.22222222222222221</v>
      </c>
      <c r="R142" s="2">
        <v>0.22222222222222221</v>
      </c>
      <c r="T142" s="2">
        <v>0.33333333333333331</v>
      </c>
      <c r="U142" s="2">
        <v>0.22222222222222221</v>
      </c>
      <c r="V142" s="2">
        <v>0.22222222222222221</v>
      </c>
      <c r="W142" s="2">
        <v>0.22222222222222221</v>
      </c>
      <c r="X142" s="2">
        <v>0</v>
      </c>
      <c r="Z142" s="2">
        <v>0</v>
      </c>
      <c r="AA142" s="2">
        <v>0</v>
      </c>
      <c r="AB142" s="2">
        <v>0.66666666666666663</v>
      </c>
      <c r="AC142" s="2">
        <v>0.33333333333333331</v>
      </c>
      <c r="AD142" s="2">
        <v>0</v>
      </c>
    </row>
    <row r="143" spans="2:30" x14ac:dyDescent="0.25">
      <c r="B143" s="2">
        <v>0.66666666666666663</v>
      </c>
      <c r="C143" s="2">
        <v>8.3333333333333329E-2</v>
      </c>
      <c r="M143" s="4" t="s">
        <v>48</v>
      </c>
      <c r="N143" s="2">
        <v>0.22222222222222221</v>
      </c>
      <c r="O143" s="2">
        <v>0.1111111111111111</v>
      </c>
      <c r="P143" s="2">
        <v>0</v>
      </c>
      <c r="Q143" s="2">
        <v>0.55555555555555558</v>
      </c>
      <c r="R143" s="2">
        <v>0.1111111111111111</v>
      </c>
      <c r="T143" s="2">
        <v>0</v>
      </c>
      <c r="U143" s="2">
        <v>0</v>
      </c>
      <c r="V143" s="2">
        <v>0.5</v>
      </c>
      <c r="W143" s="2">
        <v>0.5</v>
      </c>
      <c r="X143" s="2">
        <v>0</v>
      </c>
      <c r="Z143" s="2">
        <v>0</v>
      </c>
      <c r="AA143" s="2">
        <v>0.58333333333333337</v>
      </c>
      <c r="AB143" s="2">
        <v>0.41666666666666669</v>
      </c>
      <c r="AC143" s="2">
        <v>0</v>
      </c>
      <c r="AD143" s="2">
        <v>0</v>
      </c>
    </row>
    <row r="144" spans="2:30" x14ac:dyDescent="0.25">
      <c r="B144" s="2">
        <v>0.33333333333333331</v>
      </c>
      <c r="C144" s="2">
        <v>0.25</v>
      </c>
      <c r="M144" s="4" t="s">
        <v>19</v>
      </c>
      <c r="N144" s="2">
        <v>0.1111111111111111</v>
      </c>
      <c r="O144" s="2">
        <v>0.1111111111111111</v>
      </c>
      <c r="P144" s="2">
        <v>0.55555555555555558</v>
      </c>
      <c r="Q144" s="2">
        <v>0</v>
      </c>
      <c r="R144" s="2">
        <v>0.22222222222222221</v>
      </c>
      <c r="T144" s="2">
        <v>0</v>
      </c>
      <c r="U144" s="2">
        <v>0.25</v>
      </c>
      <c r="V144" s="2">
        <v>0.125</v>
      </c>
      <c r="W144" s="2">
        <v>0.25</v>
      </c>
      <c r="X144" s="2">
        <v>0.375</v>
      </c>
      <c r="Z144" s="2">
        <v>0</v>
      </c>
      <c r="AA144" s="2">
        <v>0</v>
      </c>
      <c r="AB144" s="2">
        <v>0.66666666666666663</v>
      </c>
      <c r="AC144" s="2">
        <v>8.3333333333333329E-2</v>
      </c>
      <c r="AD144" s="2">
        <v>0.25</v>
      </c>
    </row>
    <row r="145" spans="2:30" x14ac:dyDescent="0.25">
      <c r="M145" s="4" t="s">
        <v>47</v>
      </c>
      <c r="N145" s="2">
        <v>0.1111111111111111</v>
      </c>
      <c r="O145" s="2">
        <v>0.22222222222222221</v>
      </c>
      <c r="P145" s="2">
        <v>0.44444444444444442</v>
      </c>
      <c r="Q145" s="2">
        <v>0.1111111111111111</v>
      </c>
      <c r="R145" s="2">
        <v>0.1111111111111111</v>
      </c>
      <c r="T145" s="2">
        <v>0.25</v>
      </c>
      <c r="U145" s="2">
        <v>0.125</v>
      </c>
      <c r="V145" s="2">
        <v>0</v>
      </c>
      <c r="W145" s="2">
        <v>0.125</v>
      </c>
      <c r="X145" s="2">
        <v>0.5</v>
      </c>
      <c r="Z145" s="2">
        <v>0</v>
      </c>
      <c r="AA145" s="2">
        <v>0.16666666666666666</v>
      </c>
      <c r="AB145" s="2">
        <v>0.58333333333333337</v>
      </c>
      <c r="AC145" s="2">
        <v>0</v>
      </c>
      <c r="AD145" s="2">
        <v>0.25</v>
      </c>
    </row>
    <row r="146" spans="2:30" x14ac:dyDescent="0.25">
      <c r="B146" s="4" t="s">
        <v>12</v>
      </c>
      <c r="C146" s="4" t="s">
        <v>13</v>
      </c>
      <c r="D146" s="4" t="s">
        <v>14</v>
      </c>
      <c r="E146" s="4" t="s">
        <v>15</v>
      </c>
      <c r="F146" s="4" t="s">
        <v>18</v>
      </c>
      <c r="G146" s="4" t="s">
        <v>19</v>
      </c>
      <c r="H146" s="4" t="s">
        <v>20</v>
      </c>
      <c r="I146" s="4" t="s">
        <v>21</v>
      </c>
      <c r="M146" s="4" t="s">
        <v>21</v>
      </c>
      <c r="N146" s="2">
        <v>0.1111111111111111</v>
      </c>
      <c r="O146" s="2">
        <v>0</v>
      </c>
      <c r="P146" s="2">
        <v>0.22222222222222221</v>
      </c>
      <c r="Q146" s="2">
        <v>0.44444444444444442</v>
      </c>
      <c r="R146" s="2">
        <v>0.22222222222222221</v>
      </c>
      <c r="T146" s="2">
        <v>0</v>
      </c>
      <c r="U146" s="2">
        <v>0.33333333333333331</v>
      </c>
      <c r="V146" s="2">
        <v>0.22222222222222221</v>
      </c>
      <c r="W146" s="2">
        <v>0.44444444444444442</v>
      </c>
      <c r="X146" s="2">
        <v>0</v>
      </c>
      <c r="Z146" s="2">
        <v>0</v>
      </c>
      <c r="AA146" s="2">
        <v>0</v>
      </c>
      <c r="AB146" s="2">
        <v>0</v>
      </c>
      <c r="AC146" s="2">
        <v>0.25</v>
      </c>
      <c r="AD146" s="2">
        <v>0.75</v>
      </c>
    </row>
    <row r="147" spans="2:30" x14ac:dyDescent="0.25">
      <c r="B147" s="7">
        <v>0</v>
      </c>
      <c r="C147" s="7">
        <v>0</v>
      </c>
      <c r="D147" s="7">
        <v>0.1111111111111111</v>
      </c>
      <c r="E147" s="7">
        <v>0.1111111111111111</v>
      </c>
      <c r="F147" s="7">
        <v>0.22222222222222221</v>
      </c>
      <c r="G147" s="7">
        <v>0.1111111111111111</v>
      </c>
      <c r="H147" s="7">
        <v>0.1111111111111111</v>
      </c>
      <c r="I147" s="7">
        <v>0.1111111111111111</v>
      </c>
    </row>
    <row r="148" spans="2:30" x14ac:dyDescent="0.25">
      <c r="B148" s="7">
        <v>0</v>
      </c>
      <c r="C148" s="7">
        <v>0.1111111111111111</v>
      </c>
      <c r="D148" s="7">
        <v>0.22222222222222221</v>
      </c>
      <c r="E148" s="7">
        <v>0.22222222222222221</v>
      </c>
      <c r="F148" s="7">
        <v>0.1111111111111111</v>
      </c>
      <c r="G148" s="7">
        <v>0.1111111111111111</v>
      </c>
      <c r="H148" s="7">
        <v>0.22222222222222221</v>
      </c>
      <c r="I148" s="7">
        <v>0</v>
      </c>
    </row>
    <row r="149" spans="2:30" x14ac:dyDescent="0.25">
      <c r="B149" s="7">
        <v>0.33333333333333331</v>
      </c>
      <c r="C149" s="7">
        <v>0.1111111111111111</v>
      </c>
      <c r="D149" s="7">
        <v>0.1111111111111111</v>
      </c>
      <c r="E149" s="7">
        <v>0.22222222222222221</v>
      </c>
      <c r="F149" s="7">
        <v>0</v>
      </c>
      <c r="G149" s="7">
        <v>0.55555555555555558</v>
      </c>
      <c r="H149" s="7">
        <v>0.44444444444444442</v>
      </c>
      <c r="I149" s="7">
        <v>0.22222222222222221</v>
      </c>
    </row>
    <row r="150" spans="2:30" x14ac:dyDescent="0.25">
      <c r="B150" s="7">
        <v>0.1111111111111111</v>
      </c>
      <c r="C150" s="7">
        <v>0.66666666666666663</v>
      </c>
      <c r="D150" s="7">
        <v>0.22222222222222221</v>
      </c>
      <c r="E150" s="7">
        <v>0.22222222222222221</v>
      </c>
      <c r="F150" s="7">
        <v>0.55555555555555558</v>
      </c>
      <c r="G150" s="7">
        <v>0</v>
      </c>
      <c r="H150" s="7">
        <v>0.1111111111111111</v>
      </c>
      <c r="I150" s="7">
        <v>0.44444444444444442</v>
      </c>
    </row>
    <row r="151" spans="2:30" x14ac:dyDescent="0.25">
      <c r="B151" s="7">
        <v>0.55555555555555558</v>
      </c>
      <c r="C151" s="7">
        <v>0.1111111111111111</v>
      </c>
      <c r="D151" s="7">
        <v>0.33333333333333331</v>
      </c>
      <c r="E151" s="7">
        <v>0.22222222222222221</v>
      </c>
      <c r="F151" s="7">
        <v>0.1111111111111111</v>
      </c>
      <c r="G151" s="7">
        <v>0.22222222222222221</v>
      </c>
      <c r="H151" s="7">
        <v>0.1111111111111111</v>
      </c>
      <c r="I151" s="7">
        <v>0.22222222222222221</v>
      </c>
      <c r="N151" s="61" t="s">
        <v>41</v>
      </c>
      <c r="O151" s="62"/>
      <c r="P151" s="62"/>
      <c r="Q151" s="62"/>
      <c r="R151" s="62"/>
      <c r="S151" s="1"/>
      <c r="T151" s="61" t="s">
        <v>42</v>
      </c>
      <c r="U151" s="61"/>
      <c r="V151" s="61"/>
      <c r="W151" s="61"/>
      <c r="X151" s="61"/>
      <c r="Y151" s="11"/>
      <c r="Z151" s="61" t="s">
        <v>40</v>
      </c>
      <c r="AA151" s="62"/>
      <c r="AB151" s="62"/>
      <c r="AC151" s="62"/>
      <c r="AD151" s="62"/>
    </row>
    <row r="152" spans="2:30" x14ac:dyDescent="0.25">
      <c r="B152" s="8">
        <v>0</v>
      </c>
      <c r="C152" s="8">
        <v>0.1111111111111111</v>
      </c>
      <c r="D152" s="8">
        <v>0.55555555555555558</v>
      </c>
      <c r="E152" s="8">
        <v>0.33333333333333331</v>
      </c>
      <c r="F152" s="8">
        <v>0</v>
      </c>
      <c r="G152" s="8">
        <v>0</v>
      </c>
      <c r="H152" s="8">
        <v>0.25</v>
      </c>
      <c r="I152" s="8">
        <v>0</v>
      </c>
      <c r="N152" s="3" t="s">
        <v>34</v>
      </c>
      <c r="O152" s="3" t="s">
        <v>36</v>
      </c>
      <c r="P152" s="3" t="s">
        <v>37</v>
      </c>
      <c r="Q152" s="3" t="s">
        <v>38</v>
      </c>
      <c r="R152" s="3" t="s">
        <v>35</v>
      </c>
      <c r="S152" s="3"/>
      <c r="T152" s="3" t="s">
        <v>34</v>
      </c>
      <c r="U152" s="3" t="s">
        <v>36</v>
      </c>
      <c r="V152" s="3" t="s">
        <v>37</v>
      </c>
      <c r="W152" s="3" t="s">
        <v>38</v>
      </c>
      <c r="X152" s="3" t="s">
        <v>35</v>
      </c>
      <c r="Y152" s="3"/>
      <c r="Z152" s="3" t="s">
        <v>34</v>
      </c>
      <c r="AA152" s="3" t="s">
        <v>36</v>
      </c>
      <c r="AB152" s="3" t="s">
        <v>37</v>
      </c>
      <c r="AC152" s="3" t="s">
        <v>38</v>
      </c>
      <c r="AD152" s="3" t="s">
        <v>35</v>
      </c>
    </row>
    <row r="153" spans="2:30" x14ac:dyDescent="0.25">
      <c r="B153" s="8">
        <v>0.25</v>
      </c>
      <c r="C153" s="8">
        <v>0.1111111111111111</v>
      </c>
      <c r="D153" s="8">
        <v>0.1111111111111111</v>
      </c>
      <c r="E153" s="8">
        <v>0.22222222222222221</v>
      </c>
      <c r="F153" s="8">
        <v>0</v>
      </c>
      <c r="G153" s="8">
        <v>0.25</v>
      </c>
      <c r="H153" s="8">
        <v>0.125</v>
      </c>
      <c r="I153" s="8">
        <v>0.33333333333333331</v>
      </c>
      <c r="M153" s="4" t="s">
        <v>51</v>
      </c>
      <c r="N153" s="2">
        <v>0.1111111111111111</v>
      </c>
      <c r="O153" s="2">
        <v>0.44444444444444442</v>
      </c>
      <c r="P153" s="2">
        <v>0</v>
      </c>
      <c r="Q153" s="2">
        <v>0.22222222222222221</v>
      </c>
      <c r="R153" s="2">
        <v>0.22222222222222221</v>
      </c>
      <c r="T153" s="2">
        <v>0.42857142857142855</v>
      </c>
      <c r="U153" s="2">
        <v>0.42857142857142855</v>
      </c>
      <c r="V153" s="2">
        <v>0.14285714285714285</v>
      </c>
      <c r="W153" s="2">
        <v>0</v>
      </c>
      <c r="X153" s="2">
        <v>0</v>
      </c>
      <c r="Z153" s="2">
        <v>0.25</v>
      </c>
      <c r="AA153" s="2">
        <v>0.58333333333333337</v>
      </c>
      <c r="AB153" s="2">
        <v>0.16666666666666666</v>
      </c>
      <c r="AC153" s="2">
        <v>0</v>
      </c>
      <c r="AD153" s="2">
        <v>0</v>
      </c>
    </row>
    <row r="154" spans="2:30" x14ac:dyDescent="0.25">
      <c r="B154" s="8">
        <v>0.125</v>
      </c>
      <c r="C154" s="8">
        <v>0.33333333333333331</v>
      </c>
      <c r="D154" s="8">
        <v>0.1111111111111111</v>
      </c>
      <c r="E154" s="8">
        <v>0.22222222222222221</v>
      </c>
      <c r="F154" s="8">
        <v>0.5</v>
      </c>
      <c r="G154" s="8">
        <v>0.125</v>
      </c>
      <c r="H154" s="8">
        <v>0</v>
      </c>
      <c r="I154" s="8">
        <v>0.22222222222222221</v>
      </c>
      <c r="M154" s="4" t="s">
        <v>52</v>
      </c>
      <c r="N154" s="2">
        <v>0</v>
      </c>
      <c r="O154" s="2">
        <v>0.11</v>
      </c>
      <c r="P154" s="2">
        <v>0.11</v>
      </c>
      <c r="Q154" s="2">
        <v>0.11</v>
      </c>
      <c r="R154" s="2">
        <v>0.67</v>
      </c>
      <c r="T154" s="2">
        <v>0</v>
      </c>
      <c r="U154" s="2">
        <v>0.11</v>
      </c>
      <c r="V154" s="2">
        <v>0.11</v>
      </c>
      <c r="W154" s="2">
        <v>0.22</v>
      </c>
      <c r="X154" s="2">
        <v>0.56000000000000005</v>
      </c>
      <c r="Z154" s="2">
        <v>0</v>
      </c>
      <c r="AA154" s="2">
        <v>0</v>
      </c>
      <c r="AB154" s="2">
        <v>0.25</v>
      </c>
      <c r="AC154" s="2">
        <v>0.13</v>
      </c>
      <c r="AD154" s="2">
        <v>0.63</v>
      </c>
    </row>
    <row r="155" spans="2:30" x14ac:dyDescent="0.25">
      <c r="B155" s="8">
        <v>0.25</v>
      </c>
      <c r="C155" s="8">
        <v>0.1111111111111111</v>
      </c>
      <c r="D155" s="8">
        <v>0</v>
      </c>
      <c r="E155" s="8">
        <v>0.22222222222222221</v>
      </c>
      <c r="F155" s="8">
        <v>0.5</v>
      </c>
      <c r="G155" s="8">
        <v>0.25</v>
      </c>
      <c r="H155" s="8">
        <v>0.125</v>
      </c>
      <c r="I155" s="8">
        <v>0.44444444444444442</v>
      </c>
    </row>
    <row r="156" spans="2:30" x14ac:dyDescent="0.25">
      <c r="B156" s="8">
        <v>0.375</v>
      </c>
      <c r="C156" s="8">
        <v>0.33333333333333331</v>
      </c>
      <c r="D156" s="8">
        <v>0.22222222222222221</v>
      </c>
      <c r="E156" s="8">
        <v>0</v>
      </c>
      <c r="F156" s="8">
        <v>0</v>
      </c>
      <c r="G156" s="8">
        <v>0.375</v>
      </c>
      <c r="H156" s="8">
        <v>0.5</v>
      </c>
      <c r="I156" s="8">
        <v>0</v>
      </c>
    </row>
    <row r="157" spans="2:30" x14ac:dyDescent="0.25">
      <c r="B157" s="9">
        <v>0</v>
      </c>
      <c r="C157" s="9">
        <v>0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</row>
    <row r="158" spans="2:30" x14ac:dyDescent="0.25">
      <c r="B158" s="9">
        <v>0</v>
      </c>
      <c r="C158" s="9">
        <v>0</v>
      </c>
      <c r="D158" s="9">
        <v>0.16666666666666666</v>
      </c>
      <c r="E158" s="9">
        <v>0</v>
      </c>
      <c r="F158" s="9">
        <v>0.58333333333333337</v>
      </c>
      <c r="G158" s="9">
        <v>0</v>
      </c>
      <c r="H158" s="9">
        <v>0.16666666666666666</v>
      </c>
      <c r="I158" s="9">
        <v>0</v>
      </c>
    </row>
    <row r="159" spans="2:30" x14ac:dyDescent="0.25">
      <c r="B159" s="9">
        <v>0</v>
      </c>
      <c r="C159" s="9">
        <v>0</v>
      </c>
      <c r="D159" s="9">
        <v>0</v>
      </c>
      <c r="E159" s="9">
        <v>0.66666666666666663</v>
      </c>
      <c r="F159" s="9">
        <v>0.41666666666666669</v>
      </c>
      <c r="G159" s="9">
        <v>0.66666666666666663</v>
      </c>
      <c r="H159" s="9">
        <v>0.58333333333333337</v>
      </c>
      <c r="I159" s="9">
        <v>0</v>
      </c>
    </row>
    <row r="160" spans="2:30" x14ac:dyDescent="0.25">
      <c r="B160" s="9">
        <v>0.75</v>
      </c>
      <c r="C160" s="9">
        <v>0</v>
      </c>
      <c r="D160" s="9">
        <v>0.5</v>
      </c>
      <c r="E160" s="9">
        <v>0.33333333333333331</v>
      </c>
      <c r="F160" s="9">
        <v>0</v>
      </c>
      <c r="G160" s="9">
        <v>8.3333333333333329E-2</v>
      </c>
      <c r="H160" s="9">
        <v>0</v>
      </c>
      <c r="I160" s="9">
        <v>0.25</v>
      </c>
    </row>
    <row r="161" spans="2:9" x14ac:dyDescent="0.25">
      <c r="B161" s="9">
        <v>0.25</v>
      </c>
      <c r="C161" s="9">
        <v>1</v>
      </c>
      <c r="D161" s="9">
        <v>0.33333333333333331</v>
      </c>
      <c r="E161" s="9">
        <v>0</v>
      </c>
      <c r="F161" s="9">
        <v>0</v>
      </c>
      <c r="G161" s="9">
        <v>0.25</v>
      </c>
      <c r="H161" s="9">
        <v>0.25</v>
      </c>
      <c r="I161" s="9">
        <v>0.75</v>
      </c>
    </row>
    <row r="166" spans="2:9" ht="13.5" x14ac:dyDescent="0.35">
      <c r="B166" s="4" t="s">
        <v>50</v>
      </c>
      <c r="C166" s="14" t="s">
        <v>49</v>
      </c>
    </row>
    <row r="167" spans="2:9" x14ac:dyDescent="0.25">
      <c r="B167" s="7">
        <v>0.1111111111111111</v>
      </c>
      <c r="C167" s="15">
        <v>0</v>
      </c>
    </row>
    <row r="168" spans="2:9" x14ac:dyDescent="0.25">
      <c r="B168" s="7">
        <v>0.44444444444444442</v>
      </c>
      <c r="C168" s="15">
        <v>0.11</v>
      </c>
    </row>
    <row r="169" spans="2:9" x14ac:dyDescent="0.25">
      <c r="B169" s="7">
        <v>0</v>
      </c>
      <c r="C169" s="15">
        <v>0.11</v>
      </c>
    </row>
    <row r="170" spans="2:9" x14ac:dyDescent="0.25">
      <c r="B170" s="7">
        <v>0.22222222222222221</v>
      </c>
      <c r="C170" s="15">
        <v>0.11</v>
      </c>
    </row>
    <row r="171" spans="2:9" x14ac:dyDescent="0.25">
      <c r="B171" s="7">
        <v>0.22222222222222221</v>
      </c>
      <c r="C171" s="15">
        <v>0.67</v>
      </c>
    </row>
    <row r="172" spans="2:9" x14ac:dyDescent="0.25">
      <c r="B172" s="8">
        <v>0.42857142857142855</v>
      </c>
      <c r="C172" s="8">
        <v>0</v>
      </c>
    </row>
    <row r="173" spans="2:9" x14ac:dyDescent="0.25">
      <c r="B173" s="8">
        <v>0.42857142857142855</v>
      </c>
      <c r="C173" s="8">
        <v>0.11</v>
      </c>
    </row>
    <row r="174" spans="2:9" x14ac:dyDescent="0.25">
      <c r="B174" s="8">
        <v>0.14285714285714285</v>
      </c>
      <c r="C174" s="8">
        <v>0.11</v>
      </c>
    </row>
    <row r="175" spans="2:9" x14ac:dyDescent="0.25">
      <c r="B175" s="8">
        <v>0</v>
      </c>
      <c r="C175" s="8">
        <v>0.22</v>
      </c>
      <c r="E175" s="6"/>
    </row>
    <row r="176" spans="2:9" x14ac:dyDescent="0.25">
      <c r="B176" s="8">
        <v>0</v>
      </c>
      <c r="C176" s="8">
        <v>0.56000000000000005</v>
      </c>
    </row>
    <row r="177" spans="2:4" x14ac:dyDescent="0.25">
      <c r="B177" s="9">
        <v>0.25</v>
      </c>
      <c r="C177" s="16">
        <v>0</v>
      </c>
      <c r="D177" s="6"/>
    </row>
    <row r="178" spans="2:4" x14ac:dyDescent="0.25">
      <c r="B178" s="9">
        <v>0.58333333333333337</v>
      </c>
      <c r="C178" s="16">
        <v>0</v>
      </c>
      <c r="D178" s="6"/>
    </row>
    <row r="179" spans="2:4" x14ac:dyDescent="0.25">
      <c r="B179" s="9">
        <v>0.16666666666666666</v>
      </c>
      <c r="C179" s="16">
        <v>0.25</v>
      </c>
      <c r="D179" s="6"/>
    </row>
    <row r="180" spans="2:4" x14ac:dyDescent="0.25">
      <c r="B180" s="9">
        <v>0</v>
      </c>
      <c r="C180" s="16">
        <v>0.13</v>
      </c>
      <c r="D180" s="6"/>
    </row>
    <row r="181" spans="2:4" x14ac:dyDescent="0.25">
      <c r="B181" s="9">
        <v>0</v>
      </c>
      <c r="C181" s="16">
        <v>0.63</v>
      </c>
      <c r="D181" s="6"/>
    </row>
  </sheetData>
  <mergeCells count="29">
    <mergeCell ref="I19:M19"/>
    <mergeCell ref="O19:T19"/>
    <mergeCell ref="N1:R1"/>
    <mergeCell ref="T1:X1"/>
    <mergeCell ref="Z1:AD1"/>
    <mergeCell ref="AG1:AK1"/>
    <mergeCell ref="AM1:AQ1"/>
    <mergeCell ref="AS1:AW1"/>
    <mergeCell ref="N76:R76"/>
    <mergeCell ref="T76:X76"/>
    <mergeCell ref="Z76:AD76"/>
    <mergeCell ref="AG76:AK76"/>
    <mergeCell ref="AM76:AQ76"/>
    <mergeCell ref="AS76:AW76"/>
    <mergeCell ref="N91:R91"/>
    <mergeCell ref="T91:X91"/>
    <mergeCell ref="Z91:AD91"/>
    <mergeCell ref="N108:R108"/>
    <mergeCell ref="T108:X108"/>
    <mergeCell ref="Z108:AD108"/>
    <mergeCell ref="N151:R151"/>
    <mergeCell ref="T151:X151"/>
    <mergeCell ref="Z151:AD151"/>
    <mergeCell ref="N119:R119"/>
    <mergeCell ref="T119:X119"/>
    <mergeCell ref="Z119:AD119"/>
    <mergeCell ref="N137:R137"/>
    <mergeCell ref="T137:X137"/>
    <mergeCell ref="Z137:AD13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C5D95-5D14-4A98-A16B-9838A766DBE0}">
  <dimension ref="A1:R21"/>
  <sheetViews>
    <sheetView zoomScale="71" zoomScaleNormal="71" workbookViewId="0">
      <selection activeCell="B1" sqref="B1"/>
    </sheetView>
  </sheetViews>
  <sheetFormatPr defaultRowHeight="12.5" x14ac:dyDescent="0.25"/>
  <cols>
    <col min="8" max="8" width="8.7265625" customWidth="1"/>
  </cols>
  <sheetData>
    <row r="1" spans="1:18" x14ac:dyDescent="0.25">
      <c r="B1" t="s">
        <v>41</v>
      </c>
      <c r="H1" t="s">
        <v>42</v>
      </c>
      <c r="N1" t="s">
        <v>40</v>
      </c>
    </row>
    <row r="2" spans="1:18" x14ac:dyDescent="0.25">
      <c r="B2" t="s">
        <v>34</v>
      </c>
      <c r="C2" t="s">
        <v>36</v>
      </c>
      <c r="D2" t="s">
        <v>37</v>
      </c>
      <c r="E2" t="s">
        <v>38</v>
      </c>
      <c r="F2" t="s">
        <v>35</v>
      </c>
      <c r="H2" t="s">
        <v>34</v>
      </c>
      <c r="I2" t="s">
        <v>36</v>
      </c>
      <c r="J2" t="s">
        <v>37</v>
      </c>
      <c r="K2" t="s">
        <v>38</v>
      </c>
      <c r="L2" t="s">
        <v>35</v>
      </c>
      <c r="N2" t="s">
        <v>34</v>
      </c>
      <c r="O2" t="s">
        <v>36</v>
      </c>
      <c r="P2" t="s">
        <v>37</v>
      </c>
      <c r="Q2" t="s">
        <v>38</v>
      </c>
      <c r="R2" t="s">
        <v>35</v>
      </c>
    </row>
    <row r="3" spans="1:18" x14ac:dyDescent="0.25">
      <c r="A3" t="s">
        <v>53</v>
      </c>
      <c r="B3" s="2">
        <v>0.55555555555555558</v>
      </c>
      <c r="C3" s="2">
        <v>0.22222222222222221</v>
      </c>
      <c r="D3" s="2">
        <v>0</v>
      </c>
      <c r="E3" s="2">
        <v>0</v>
      </c>
      <c r="F3" s="2">
        <v>0.22222222222222221</v>
      </c>
      <c r="G3" s="2"/>
      <c r="H3" s="2">
        <v>0.1111111111111111</v>
      </c>
      <c r="I3" s="2">
        <v>0.22222222222222221</v>
      </c>
      <c r="J3" s="2">
        <v>0.22222222222222221</v>
      </c>
      <c r="K3" s="2">
        <v>0.1111111111111111</v>
      </c>
      <c r="L3" s="2">
        <v>0.33333333333333331</v>
      </c>
      <c r="M3" s="2"/>
      <c r="N3" s="2">
        <v>0.16666666666666666</v>
      </c>
      <c r="O3" s="2">
        <v>8.3333333333333329E-2</v>
      </c>
      <c r="P3" s="2">
        <v>0.33333333333333331</v>
      </c>
      <c r="Q3" s="2">
        <v>0.16666666666666666</v>
      </c>
      <c r="R3" s="2">
        <v>0.25</v>
      </c>
    </row>
    <row r="4" spans="1:18" x14ac:dyDescent="0.25">
      <c r="A4" t="s">
        <v>54</v>
      </c>
      <c r="B4" s="2">
        <v>0.55555555555555558</v>
      </c>
      <c r="C4" s="2">
        <v>0.1111111111111111</v>
      </c>
      <c r="D4" s="2">
        <v>0.1111111111111111</v>
      </c>
      <c r="E4" s="2">
        <v>0</v>
      </c>
      <c r="F4" s="2">
        <v>0.22222222222222221</v>
      </c>
      <c r="G4" s="2"/>
      <c r="H4" s="2">
        <v>0.125</v>
      </c>
      <c r="I4" s="2">
        <v>0.375</v>
      </c>
      <c r="J4" s="2">
        <v>0.375</v>
      </c>
      <c r="K4" s="2">
        <v>0</v>
      </c>
      <c r="L4" s="2">
        <v>0.125</v>
      </c>
      <c r="M4" s="2"/>
      <c r="N4" s="2">
        <v>8.3333333333333329E-2</v>
      </c>
      <c r="O4" s="2">
        <v>0.41666666666666669</v>
      </c>
      <c r="P4" s="2">
        <v>0.5</v>
      </c>
      <c r="Q4" s="2">
        <v>0</v>
      </c>
      <c r="R4" s="2">
        <v>0</v>
      </c>
    </row>
    <row r="5" spans="1:18" x14ac:dyDescent="0.25">
      <c r="A5" t="s">
        <v>55</v>
      </c>
      <c r="B5" s="2">
        <v>0.33333333333333331</v>
      </c>
      <c r="C5" s="2">
        <v>0.22222222222222221</v>
      </c>
      <c r="D5" s="2">
        <v>0.1111111111111111</v>
      </c>
      <c r="E5" s="2">
        <v>0.1111111111111111</v>
      </c>
      <c r="F5" s="2">
        <v>0.22222222222222221</v>
      </c>
      <c r="G5" s="2"/>
      <c r="H5" s="2">
        <v>0.66666666666666663</v>
      </c>
      <c r="I5" s="2">
        <v>0</v>
      </c>
      <c r="J5" s="2">
        <v>0.1111111111111111</v>
      </c>
      <c r="K5" s="2">
        <v>0.22222222222222221</v>
      </c>
      <c r="L5" s="2">
        <v>0</v>
      </c>
      <c r="M5" s="2"/>
      <c r="N5" s="2">
        <v>0.5</v>
      </c>
      <c r="O5" s="2">
        <v>8.3333333333333329E-2</v>
      </c>
      <c r="P5" s="2">
        <v>0.16666666666666666</v>
      </c>
      <c r="Q5" s="2">
        <v>0.25</v>
      </c>
      <c r="R5" s="2">
        <v>0</v>
      </c>
    </row>
    <row r="6" spans="1:18" x14ac:dyDescent="0.25">
      <c r="A6" t="s">
        <v>56</v>
      </c>
      <c r="B6" s="2">
        <v>0.33333333333333331</v>
      </c>
      <c r="C6" s="2">
        <v>0</v>
      </c>
      <c r="D6" s="2">
        <v>0.33333333333333331</v>
      </c>
      <c r="E6" s="2">
        <v>0.1111111111111111</v>
      </c>
      <c r="F6" s="2">
        <v>0.22222222222222221</v>
      </c>
      <c r="G6" s="2"/>
      <c r="H6" s="2">
        <v>0.66666666666666663</v>
      </c>
      <c r="I6" s="2">
        <v>0.22222222222222221</v>
      </c>
      <c r="J6" s="2">
        <v>0.1111111111111111</v>
      </c>
      <c r="K6" s="2">
        <v>0</v>
      </c>
      <c r="L6" s="2">
        <v>0</v>
      </c>
      <c r="M6" s="2"/>
      <c r="N6" s="2">
        <v>0.16666666666666666</v>
      </c>
      <c r="O6" s="2">
        <v>0.66666666666666663</v>
      </c>
      <c r="P6" s="2">
        <v>0.16666666666666666</v>
      </c>
      <c r="Q6" s="2">
        <v>0</v>
      </c>
      <c r="R6" s="2">
        <v>0</v>
      </c>
    </row>
    <row r="7" spans="1:18" x14ac:dyDescent="0.25">
      <c r="A7" t="s">
        <v>57</v>
      </c>
      <c r="B7" s="2">
        <v>0.33333333333333331</v>
      </c>
      <c r="C7" s="2">
        <v>0.44444444444444442</v>
      </c>
      <c r="D7" s="2">
        <v>0</v>
      </c>
      <c r="E7" s="2">
        <v>0.22222222222222221</v>
      </c>
      <c r="F7" s="2">
        <v>0</v>
      </c>
      <c r="G7" s="2"/>
      <c r="H7" s="2">
        <v>0</v>
      </c>
      <c r="I7" s="2">
        <v>0.1111111111111111</v>
      </c>
      <c r="J7" s="2">
        <v>0</v>
      </c>
      <c r="K7" s="2">
        <v>0.22222222222222221</v>
      </c>
      <c r="L7" s="2">
        <v>0.66666666666666663</v>
      </c>
      <c r="M7" s="2"/>
      <c r="N7" s="2">
        <v>0</v>
      </c>
      <c r="O7" s="2">
        <v>0</v>
      </c>
      <c r="P7" s="2">
        <v>0.41666666666666669</v>
      </c>
      <c r="Q7" s="2">
        <v>0.25</v>
      </c>
      <c r="R7" s="2">
        <v>0.33333333333333331</v>
      </c>
    </row>
    <row r="8" spans="1:18" x14ac:dyDescent="0.25">
      <c r="A8" t="s">
        <v>58</v>
      </c>
      <c r="B8" s="2">
        <v>0.1111111111111111</v>
      </c>
      <c r="C8" s="2">
        <v>0.22222222222222221</v>
      </c>
      <c r="D8" s="2">
        <v>0.44444444444444442</v>
      </c>
      <c r="E8" s="2">
        <v>0.1111111111111111</v>
      </c>
      <c r="F8" s="2">
        <v>0.1111111111111111</v>
      </c>
      <c r="G8" s="2"/>
      <c r="H8" s="2">
        <v>0.25</v>
      </c>
      <c r="I8" s="2">
        <v>0.125</v>
      </c>
      <c r="J8" s="2">
        <v>0</v>
      </c>
      <c r="K8" s="2">
        <v>0.125</v>
      </c>
      <c r="L8" s="2">
        <v>0.5</v>
      </c>
      <c r="M8" s="2"/>
      <c r="N8" s="2">
        <v>0</v>
      </c>
      <c r="O8" s="2">
        <v>0.16666666666666666</v>
      </c>
      <c r="P8" s="2">
        <v>0.58333333333333337</v>
      </c>
      <c r="Q8" s="2">
        <v>0</v>
      </c>
      <c r="R8" s="2">
        <v>0.25</v>
      </c>
    </row>
    <row r="17" spans="4:5" x14ac:dyDescent="0.25">
      <c r="D17" s="2"/>
      <c r="E17" s="2"/>
    </row>
    <row r="18" spans="4:5" x14ac:dyDescent="0.25">
      <c r="D18" s="2"/>
      <c r="E18" s="2"/>
    </row>
    <row r="19" spans="4:5" x14ac:dyDescent="0.25">
      <c r="D19" s="2"/>
      <c r="E19" s="2"/>
    </row>
    <row r="20" spans="4:5" x14ac:dyDescent="0.25">
      <c r="D20" s="2"/>
      <c r="E20" s="2"/>
    </row>
    <row r="21" spans="4:5" x14ac:dyDescent="0.25">
      <c r="D21" s="2"/>
      <c r="E21" s="2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C849C-5AC9-4D24-AE2D-F001CF354073}">
  <dimension ref="A1:AX25"/>
  <sheetViews>
    <sheetView topLeftCell="A4" zoomScale="80" zoomScaleNormal="80" workbookViewId="0">
      <selection activeCell="I4" sqref="I4"/>
    </sheetView>
  </sheetViews>
  <sheetFormatPr defaultRowHeight="12.5" x14ac:dyDescent="0.25"/>
  <sheetData>
    <row r="1" spans="1:50" x14ac:dyDescent="0.25">
      <c r="A1" s="18" t="s">
        <v>60</v>
      </c>
      <c r="B1" s="18" t="s">
        <v>61</v>
      </c>
      <c r="C1" s="18" t="s">
        <v>62</v>
      </c>
      <c r="D1" s="18" t="s">
        <v>63</v>
      </c>
      <c r="E1" s="18" t="s">
        <v>64</v>
      </c>
      <c r="F1" s="18" t="s">
        <v>65</v>
      </c>
      <c r="G1" s="18" t="s">
        <v>66</v>
      </c>
      <c r="H1" s="18" t="s">
        <v>67</v>
      </c>
      <c r="I1" s="19" t="s">
        <v>68</v>
      </c>
      <c r="J1" s="18" t="s">
        <v>69</v>
      </c>
      <c r="K1" s="19" t="s">
        <v>70</v>
      </c>
      <c r="L1" s="19" t="s">
        <v>71</v>
      </c>
      <c r="M1" s="19" t="s">
        <v>72</v>
      </c>
      <c r="N1" s="19" t="s">
        <v>73</v>
      </c>
      <c r="O1" s="18" t="s">
        <v>0</v>
      </c>
      <c r="P1" s="18" t="s">
        <v>1</v>
      </c>
      <c r="Q1" s="18" t="s">
        <v>2</v>
      </c>
      <c r="R1" s="18" t="s">
        <v>3</v>
      </c>
      <c r="S1" s="18" t="s">
        <v>4</v>
      </c>
      <c r="T1" s="18" t="s">
        <v>5</v>
      </c>
      <c r="U1" s="18" t="s">
        <v>74</v>
      </c>
      <c r="V1" s="18" t="s">
        <v>75</v>
      </c>
      <c r="W1" s="18" t="s">
        <v>6</v>
      </c>
      <c r="X1" s="18" t="s">
        <v>7</v>
      </c>
      <c r="Y1" s="18" t="s">
        <v>8</v>
      </c>
      <c r="Z1" s="18" t="s">
        <v>9</v>
      </c>
      <c r="AA1" s="18" t="s">
        <v>10</v>
      </c>
      <c r="AB1" s="18" t="s">
        <v>11</v>
      </c>
      <c r="AC1" s="18" t="s">
        <v>12</v>
      </c>
      <c r="AD1" s="18" t="s">
        <v>13</v>
      </c>
      <c r="AE1" s="18" t="s">
        <v>14</v>
      </c>
      <c r="AF1" s="18" t="s">
        <v>15</v>
      </c>
      <c r="AG1" s="18" t="s">
        <v>16</v>
      </c>
      <c r="AH1" s="18" t="s">
        <v>17</v>
      </c>
      <c r="AI1" s="18" t="s">
        <v>18</v>
      </c>
      <c r="AJ1" s="18" t="s">
        <v>19</v>
      </c>
      <c r="AK1" s="18" t="s">
        <v>20</v>
      </c>
      <c r="AL1" s="18" t="s">
        <v>21</v>
      </c>
      <c r="AM1" s="18" t="s">
        <v>22</v>
      </c>
      <c r="AN1" s="18" t="s">
        <v>23</v>
      </c>
      <c r="AO1" s="18" t="s">
        <v>24</v>
      </c>
      <c r="AP1" s="18" t="s">
        <v>25</v>
      </c>
      <c r="AQ1" s="18" t="s">
        <v>26</v>
      </c>
      <c r="AR1" s="18" t="s">
        <v>27</v>
      </c>
      <c r="AS1" s="18" t="s">
        <v>28</v>
      </c>
      <c r="AT1" s="18" t="s">
        <v>76</v>
      </c>
      <c r="AU1" s="18" t="s">
        <v>29</v>
      </c>
      <c r="AV1" s="18" t="s">
        <v>30</v>
      </c>
      <c r="AW1" s="18" t="s">
        <v>31</v>
      </c>
      <c r="AX1" s="18" t="s">
        <v>32</v>
      </c>
    </row>
    <row r="2" spans="1:50" x14ac:dyDescent="0.25">
      <c r="A2" s="18" t="s">
        <v>181</v>
      </c>
      <c r="B2" s="18">
        <v>55</v>
      </c>
      <c r="C2" s="18" t="s">
        <v>78</v>
      </c>
      <c r="D2" s="18">
        <v>55</v>
      </c>
      <c r="E2" s="18" t="s">
        <v>79</v>
      </c>
      <c r="F2" s="18" t="s">
        <v>80</v>
      </c>
      <c r="G2" s="18" t="s">
        <v>81</v>
      </c>
      <c r="H2" s="18" t="s">
        <v>82</v>
      </c>
      <c r="I2" s="18" t="s">
        <v>83</v>
      </c>
      <c r="J2" s="18" t="s">
        <v>84</v>
      </c>
      <c r="K2" s="18" t="s">
        <v>85</v>
      </c>
      <c r="L2" s="18" t="s">
        <v>86</v>
      </c>
      <c r="M2" s="18" t="s">
        <v>87</v>
      </c>
      <c r="N2" s="18" t="s">
        <v>88</v>
      </c>
      <c r="O2" s="18">
        <v>5</v>
      </c>
      <c r="P2" s="18">
        <v>3</v>
      </c>
      <c r="Q2" s="18">
        <v>4</v>
      </c>
      <c r="R2" s="18">
        <v>2</v>
      </c>
      <c r="S2" s="18">
        <v>5</v>
      </c>
      <c r="T2" s="18">
        <v>2</v>
      </c>
      <c r="U2" s="18">
        <v>2</v>
      </c>
      <c r="V2" s="18">
        <v>1</v>
      </c>
      <c r="W2" s="18">
        <v>1</v>
      </c>
      <c r="X2" s="18">
        <v>4</v>
      </c>
      <c r="Y2" s="18">
        <v>5</v>
      </c>
      <c r="Z2" s="18">
        <v>5</v>
      </c>
      <c r="AA2" s="18">
        <v>5</v>
      </c>
      <c r="AB2" s="18">
        <v>4</v>
      </c>
      <c r="AC2" s="18">
        <v>5</v>
      </c>
      <c r="AD2" s="18">
        <v>5</v>
      </c>
      <c r="AE2" s="18">
        <v>5</v>
      </c>
      <c r="AF2" s="18">
        <v>4</v>
      </c>
      <c r="AG2" s="18">
        <v>5</v>
      </c>
      <c r="AH2" s="18">
        <v>5</v>
      </c>
      <c r="AI2" s="18">
        <v>3</v>
      </c>
      <c r="AJ2" s="18">
        <v>5</v>
      </c>
      <c r="AK2" s="18">
        <v>5</v>
      </c>
      <c r="AL2" s="18">
        <v>4</v>
      </c>
      <c r="AM2" s="18">
        <v>1</v>
      </c>
      <c r="AN2" s="18">
        <v>2</v>
      </c>
      <c r="AO2" s="18">
        <v>4</v>
      </c>
      <c r="AP2" s="18">
        <v>1</v>
      </c>
      <c r="AQ2" s="18">
        <v>4</v>
      </c>
      <c r="AR2" s="18">
        <v>4</v>
      </c>
      <c r="AS2" s="18">
        <v>5</v>
      </c>
      <c r="AT2" s="17"/>
      <c r="AU2" s="18">
        <v>3</v>
      </c>
      <c r="AV2" s="18">
        <v>4</v>
      </c>
      <c r="AW2" s="18">
        <v>4</v>
      </c>
      <c r="AX2" s="18">
        <v>4</v>
      </c>
    </row>
    <row r="3" spans="1:50" x14ac:dyDescent="0.25">
      <c r="A3" s="18" t="s">
        <v>181</v>
      </c>
      <c r="B3" s="18">
        <v>45</v>
      </c>
      <c r="C3" s="18" t="s">
        <v>90</v>
      </c>
      <c r="D3" s="18" t="s">
        <v>91</v>
      </c>
      <c r="E3" s="18" t="s">
        <v>92</v>
      </c>
      <c r="F3" s="18" t="s">
        <v>80</v>
      </c>
      <c r="G3" s="18" t="s">
        <v>93</v>
      </c>
      <c r="H3" s="18" t="s">
        <v>94</v>
      </c>
      <c r="I3" s="18" t="s">
        <v>83</v>
      </c>
      <c r="J3" s="18" t="s">
        <v>84</v>
      </c>
      <c r="K3" s="18" t="s">
        <v>85</v>
      </c>
      <c r="L3" s="18" t="s">
        <v>95</v>
      </c>
      <c r="M3" s="18" t="s">
        <v>96</v>
      </c>
      <c r="N3" s="18" t="s">
        <v>88</v>
      </c>
      <c r="O3" s="18">
        <v>3</v>
      </c>
      <c r="P3" s="18">
        <v>2</v>
      </c>
      <c r="Q3" s="18">
        <v>1</v>
      </c>
      <c r="R3" s="18">
        <v>1</v>
      </c>
      <c r="S3" s="18">
        <v>2</v>
      </c>
      <c r="T3" s="18">
        <v>2</v>
      </c>
      <c r="U3" s="18">
        <v>3</v>
      </c>
      <c r="V3" s="18">
        <v>2</v>
      </c>
      <c r="W3" s="18">
        <v>1</v>
      </c>
      <c r="X3" s="18">
        <v>3</v>
      </c>
      <c r="Y3" s="18">
        <v>4</v>
      </c>
      <c r="Z3" s="18">
        <v>4</v>
      </c>
      <c r="AA3" s="18">
        <v>5</v>
      </c>
      <c r="AB3" s="18">
        <v>5</v>
      </c>
      <c r="AC3" s="18">
        <v>2</v>
      </c>
      <c r="AD3" s="18">
        <v>1</v>
      </c>
      <c r="AE3" s="18">
        <v>1</v>
      </c>
      <c r="AF3" s="18">
        <v>1</v>
      </c>
      <c r="AG3" s="18">
        <v>3</v>
      </c>
      <c r="AH3" s="18">
        <v>5</v>
      </c>
      <c r="AI3" s="18">
        <v>4</v>
      </c>
      <c r="AJ3" s="18">
        <v>2</v>
      </c>
      <c r="AK3" s="18">
        <v>1</v>
      </c>
      <c r="AL3" s="18">
        <v>2</v>
      </c>
      <c r="AM3" s="18">
        <v>3</v>
      </c>
      <c r="AN3" s="18">
        <v>1</v>
      </c>
      <c r="AO3" s="18">
        <v>4</v>
      </c>
      <c r="AP3" s="18">
        <v>3</v>
      </c>
      <c r="AQ3" s="18">
        <v>2</v>
      </c>
      <c r="AR3" s="18">
        <v>1</v>
      </c>
      <c r="AS3" s="18">
        <v>4</v>
      </c>
      <c r="AT3" s="17"/>
      <c r="AU3" s="18">
        <v>1</v>
      </c>
      <c r="AV3" s="18">
        <v>1</v>
      </c>
      <c r="AW3" s="18">
        <v>4</v>
      </c>
      <c r="AX3" s="18">
        <v>1</v>
      </c>
    </row>
    <row r="4" spans="1:50" x14ac:dyDescent="0.25">
      <c r="A4" s="18" t="s">
        <v>181</v>
      </c>
      <c r="B4" s="18">
        <v>18</v>
      </c>
      <c r="C4" s="18" t="s">
        <v>98</v>
      </c>
      <c r="D4" s="18">
        <v>2</v>
      </c>
      <c r="E4" s="18" t="s">
        <v>92</v>
      </c>
      <c r="F4" s="18" t="s">
        <v>80</v>
      </c>
      <c r="G4" s="18" t="s">
        <v>93</v>
      </c>
      <c r="H4" s="18" t="s">
        <v>94</v>
      </c>
      <c r="I4" s="18" t="s">
        <v>83</v>
      </c>
      <c r="J4" s="18" t="s">
        <v>84</v>
      </c>
      <c r="K4" s="18" t="s">
        <v>85</v>
      </c>
      <c r="L4" s="18" t="s">
        <v>99</v>
      </c>
      <c r="M4" s="18" t="s">
        <v>96</v>
      </c>
      <c r="N4" s="18" t="s">
        <v>88</v>
      </c>
      <c r="O4" s="18">
        <v>5</v>
      </c>
      <c r="P4" s="18">
        <v>3</v>
      </c>
      <c r="Q4" s="18">
        <v>1</v>
      </c>
      <c r="R4" s="18">
        <v>3</v>
      </c>
      <c r="S4" s="18">
        <v>5</v>
      </c>
      <c r="T4" s="18">
        <v>4</v>
      </c>
      <c r="U4" s="18">
        <v>3</v>
      </c>
      <c r="V4" s="18">
        <v>2</v>
      </c>
      <c r="W4" s="18">
        <v>1</v>
      </c>
      <c r="X4" s="18">
        <v>5</v>
      </c>
      <c r="Y4" s="18">
        <v>4</v>
      </c>
      <c r="Z4" s="18">
        <v>4</v>
      </c>
      <c r="AA4" s="18">
        <v>5</v>
      </c>
      <c r="AB4" s="18">
        <v>5</v>
      </c>
      <c r="AC4" s="18">
        <v>2</v>
      </c>
      <c r="AD4" s="18">
        <v>3</v>
      </c>
      <c r="AE4" s="18">
        <v>1</v>
      </c>
      <c r="AF4" s="18">
        <v>2</v>
      </c>
      <c r="AG4" s="18">
        <v>3</v>
      </c>
      <c r="AH4" s="18">
        <v>5</v>
      </c>
      <c r="AI4" s="18">
        <v>4</v>
      </c>
      <c r="AJ4" s="18">
        <v>2</v>
      </c>
      <c r="AK4" s="18">
        <v>1</v>
      </c>
      <c r="AL4" s="18">
        <v>2</v>
      </c>
      <c r="AM4" s="18">
        <v>3</v>
      </c>
      <c r="AN4" s="18">
        <v>1</v>
      </c>
      <c r="AO4" s="18">
        <v>5</v>
      </c>
      <c r="AP4" s="18">
        <v>3</v>
      </c>
      <c r="AQ4" s="18">
        <v>2</v>
      </c>
      <c r="AR4" s="18">
        <v>2</v>
      </c>
      <c r="AS4" s="18">
        <v>4</v>
      </c>
      <c r="AT4" s="17"/>
      <c r="AU4" s="18">
        <v>4</v>
      </c>
      <c r="AV4" s="18">
        <v>1</v>
      </c>
      <c r="AW4" s="18">
        <v>4</v>
      </c>
      <c r="AX4" s="18">
        <v>3</v>
      </c>
    </row>
    <row r="5" spans="1:50" x14ac:dyDescent="0.25">
      <c r="A5" s="18" t="s">
        <v>181</v>
      </c>
      <c r="B5" s="18">
        <v>75</v>
      </c>
      <c r="C5" s="18" t="s">
        <v>90</v>
      </c>
      <c r="D5" s="18">
        <v>30</v>
      </c>
      <c r="E5" s="18" t="s">
        <v>101</v>
      </c>
      <c r="F5" s="18" t="s">
        <v>80</v>
      </c>
      <c r="G5" s="18" t="s">
        <v>81</v>
      </c>
      <c r="H5" s="18" t="s">
        <v>102</v>
      </c>
      <c r="I5" s="18" t="s">
        <v>103</v>
      </c>
      <c r="J5" s="18" t="s">
        <v>104</v>
      </c>
      <c r="K5" s="18" t="s">
        <v>103</v>
      </c>
      <c r="L5" s="18" t="s">
        <v>86</v>
      </c>
      <c r="M5" s="18" t="s">
        <v>105</v>
      </c>
      <c r="N5" s="18" t="s">
        <v>88</v>
      </c>
      <c r="O5" s="18">
        <v>5</v>
      </c>
      <c r="P5" s="18">
        <v>3</v>
      </c>
      <c r="Q5" s="18">
        <v>1</v>
      </c>
      <c r="R5" s="18">
        <v>1</v>
      </c>
      <c r="S5" s="18">
        <v>4</v>
      </c>
      <c r="T5" s="18">
        <v>2</v>
      </c>
      <c r="U5" s="18">
        <v>3</v>
      </c>
      <c r="V5" s="18">
        <v>3</v>
      </c>
      <c r="W5" s="18">
        <v>2</v>
      </c>
      <c r="X5" s="18">
        <v>3</v>
      </c>
      <c r="Y5" s="18">
        <v>2</v>
      </c>
      <c r="Z5" s="18">
        <v>4</v>
      </c>
      <c r="AA5" s="18">
        <v>4</v>
      </c>
      <c r="AB5" s="18">
        <v>3</v>
      </c>
      <c r="AC5" s="18">
        <v>4</v>
      </c>
      <c r="AD5" s="18">
        <v>3</v>
      </c>
      <c r="AE5" s="18">
        <v>1</v>
      </c>
      <c r="AF5" s="18">
        <v>1</v>
      </c>
      <c r="AG5" s="18">
        <v>5</v>
      </c>
      <c r="AH5" s="18">
        <v>5</v>
      </c>
      <c r="AI5" s="18">
        <v>4</v>
      </c>
      <c r="AJ5" s="18">
        <v>4</v>
      </c>
      <c r="AK5" s="18">
        <v>5</v>
      </c>
      <c r="AL5" s="18">
        <v>4</v>
      </c>
      <c r="AM5" s="18">
        <v>2</v>
      </c>
      <c r="AN5" s="18">
        <v>2</v>
      </c>
      <c r="AO5" s="18">
        <v>2</v>
      </c>
      <c r="AP5" s="18">
        <v>2</v>
      </c>
      <c r="AQ5" s="18">
        <v>4</v>
      </c>
      <c r="AR5" s="18">
        <v>2</v>
      </c>
      <c r="AS5" s="18">
        <v>4</v>
      </c>
      <c r="AT5" s="18">
        <v>5</v>
      </c>
      <c r="AU5" s="18">
        <v>3</v>
      </c>
      <c r="AV5" s="18">
        <v>1</v>
      </c>
      <c r="AW5" s="18">
        <v>5</v>
      </c>
      <c r="AX5" s="18">
        <v>5</v>
      </c>
    </row>
    <row r="6" spans="1:50" x14ac:dyDescent="0.25">
      <c r="A6" s="18" t="s">
        <v>181</v>
      </c>
      <c r="B6" s="18">
        <v>47</v>
      </c>
      <c r="C6" s="18" t="s">
        <v>107</v>
      </c>
      <c r="D6" s="18">
        <v>47</v>
      </c>
      <c r="E6" s="18" t="s">
        <v>108</v>
      </c>
      <c r="F6" s="18" t="s">
        <v>80</v>
      </c>
      <c r="G6" s="18" t="s">
        <v>93</v>
      </c>
      <c r="H6" s="18" t="s">
        <v>82</v>
      </c>
      <c r="I6" s="18" t="s">
        <v>109</v>
      </c>
      <c r="J6" s="18" t="s">
        <v>84</v>
      </c>
      <c r="K6" s="18" t="s">
        <v>85</v>
      </c>
      <c r="L6" s="18" t="s">
        <v>99</v>
      </c>
      <c r="M6" s="18" t="s">
        <v>110</v>
      </c>
      <c r="N6" s="18" t="s">
        <v>111</v>
      </c>
      <c r="O6" s="18">
        <v>2</v>
      </c>
      <c r="P6" s="18">
        <v>5</v>
      </c>
      <c r="Q6" s="18">
        <v>3</v>
      </c>
      <c r="R6" s="18">
        <v>1</v>
      </c>
      <c r="S6" s="18">
        <v>5</v>
      </c>
      <c r="T6" s="18">
        <v>4</v>
      </c>
      <c r="U6" s="18">
        <v>5</v>
      </c>
      <c r="V6" s="18">
        <v>3</v>
      </c>
      <c r="W6" s="18">
        <v>5</v>
      </c>
      <c r="X6" s="18">
        <v>2</v>
      </c>
      <c r="Y6" s="18">
        <v>1</v>
      </c>
      <c r="Z6" s="18">
        <v>3</v>
      </c>
      <c r="AA6" s="18">
        <v>5</v>
      </c>
      <c r="AB6" s="18">
        <v>5</v>
      </c>
      <c r="AC6" s="18">
        <v>5</v>
      </c>
      <c r="AD6" s="18">
        <v>3</v>
      </c>
      <c r="AE6" s="18">
        <v>3</v>
      </c>
      <c r="AF6" s="18">
        <v>3</v>
      </c>
      <c r="AG6" s="18">
        <v>2</v>
      </c>
      <c r="AH6" s="18">
        <v>3</v>
      </c>
      <c r="AI6" s="18">
        <v>3</v>
      </c>
      <c r="AJ6" s="18">
        <v>5</v>
      </c>
      <c r="AK6" s="18">
        <v>5</v>
      </c>
      <c r="AL6" s="18">
        <v>2</v>
      </c>
      <c r="AM6" s="18">
        <v>3</v>
      </c>
      <c r="AN6" s="18">
        <v>3</v>
      </c>
      <c r="AO6" s="18">
        <v>1</v>
      </c>
      <c r="AP6" s="18">
        <v>3</v>
      </c>
      <c r="AQ6" s="18">
        <v>1</v>
      </c>
      <c r="AR6" s="18">
        <v>1</v>
      </c>
      <c r="AS6" s="18">
        <v>4</v>
      </c>
      <c r="AT6" s="17"/>
      <c r="AU6" s="18">
        <v>1</v>
      </c>
      <c r="AV6" s="18">
        <v>1</v>
      </c>
      <c r="AW6" s="18">
        <v>4</v>
      </c>
      <c r="AX6" s="18">
        <v>5</v>
      </c>
    </row>
    <row r="7" spans="1:50" x14ac:dyDescent="0.25">
      <c r="A7" s="18" t="s">
        <v>181</v>
      </c>
      <c r="B7" s="18">
        <v>75</v>
      </c>
      <c r="C7" s="18" t="s">
        <v>90</v>
      </c>
      <c r="D7" s="18">
        <v>30</v>
      </c>
      <c r="E7" s="18" t="s">
        <v>101</v>
      </c>
      <c r="F7" s="18" t="s">
        <v>80</v>
      </c>
      <c r="G7" s="18" t="s">
        <v>81</v>
      </c>
      <c r="H7" s="18" t="s">
        <v>102</v>
      </c>
      <c r="I7" s="17"/>
      <c r="J7" s="18" t="s">
        <v>104</v>
      </c>
      <c r="K7" s="17"/>
      <c r="L7" s="18" t="s">
        <v>112</v>
      </c>
      <c r="M7" s="18" t="s">
        <v>113</v>
      </c>
      <c r="N7" s="18" t="s">
        <v>88</v>
      </c>
      <c r="O7" s="18">
        <v>5</v>
      </c>
      <c r="P7" s="18">
        <v>2</v>
      </c>
      <c r="Q7" s="18">
        <v>1</v>
      </c>
      <c r="R7" s="18">
        <v>1</v>
      </c>
      <c r="S7" s="18">
        <v>4</v>
      </c>
      <c r="T7" s="18">
        <v>2</v>
      </c>
      <c r="U7" s="17"/>
      <c r="V7" s="17"/>
      <c r="W7" s="18">
        <v>2</v>
      </c>
      <c r="X7" s="18">
        <v>3</v>
      </c>
      <c r="Y7" s="18">
        <v>2</v>
      </c>
      <c r="Z7" s="18">
        <v>4</v>
      </c>
      <c r="AA7" s="18">
        <v>4</v>
      </c>
      <c r="AB7" s="18">
        <v>3</v>
      </c>
      <c r="AC7" s="18">
        <v>4</v>
      </c>
      <c r="AD7" s="18">
        <v>3</v>
      </c>
      <c r="AE7" s="18">
        <v>1</v>
      </c>
      <c r="AF7" s="18">
        <v>1</v>
      </c>
      <c r="AG7" s="18">
        <v>5</v>
      </c>
      <c r="AH7" s="18">
        <v>5</v>
      </c>
      <c r="AI7" s="18">
        <v>4</v>
      </c>
      <c r="AJ7" s="18">
        <v>4</v>
      </c>
      <c r="AK7" s="18">
        <v>5</v>
      </c>
      <c r="AL7" s="18">
        <v>4</v>
      </c>
      <c r="AM7" s="18">
        <v>2</v>
      </c>
      <c r="AN7" s="18">
        <v>2</v>
      </c>
      <c r="AO7" s="18">
        <v>3</v>
      </c>
      <c r="AP7" s="18">
        <v>3</v>
      </c>
      <c r="AQ7" s="18">
        <v>4</v>
      </c>
      <c r="AR7" s="18">
        <v>2</v>
      </c>
      <c r="AS7" s="18">
        <v>4</v>
      </c>
      <c r="AT7" s="18">
        <v>5</v>
      </c>
      <c r="AU7" s="18">
        <v>3</v>
      </c>
      <c r="AV7" s="18">
        <v>1</v>
      </c>
      <c r="AW7" s="18">
        <v>5</v>
      </c>
      <c r="AX7" s="18">
        <v>5</v>
      </c>
    </row>
    <row r="8" spans="1:50" x14ac:dyDescent="0.25">
      <c r="A8" s="18" t="s">
        <v>181</v>
      </c>
      <c r="B8" s="18">
        <v>81</v>
      </c>
      <c r="C8" s="18" t="s">
        <v>115</v>
      </c>
      <c r="D8" s="18">
        <v>81</v>
      </c>
      <c r="E8" s="18" t="s">
        <v>79</v>
      </c>
      <c r="F8" s="18" t="s">
        <v>80</v>
      </c>
      <c r="G8" s="18" t="s">
        <v>81</v>
      </c>
      <c r="H8" s="18" t="s">
        <v>82</v>
      </c>
      <c r="I8" s="18" t="s">
        <v>83</v>
      </c>
      <c r="J8" s="18" t="s">
        <v>84</v>
      </c>
      <c r="K8" s="18" t="s">
        <v>85</v>
      </c>
      <c r="L8" s="18" t="s">
        <v>95</v>
      </c>
      <c r="M8" s="18" t="s">
        <v>87</v>
      </c>
      <c r="N8" s="18" t="s">
        <v>88</v>
      </c>
      <c r="O8" s="18">
        <v>2</v>
      </c>
      <c r="P8" s="18">
        <v>3</v>
      </c>
      <c r="Q8" s="18">
        <v>4</v>
      </c>
      <c r="R8" s="18">
        <v>2</v>
      </c>
      <c r="S8" s="18">
        <v>5</v>
      </c>
      <c r="T8" s="18">
        <v>2</v>
      </c>
      <c r="U8" s="18">
        <v>2</v>
      </c>
      <c r="V8" s="18">
        <v>1</v>
      </c>
      <c r="W8" s="18">
        <v>1</v>
      </c>
      <c r="X8" s="18">
        <v>4</v>
      </c>
      <c r="Y8" s="18">
        <v>5</v>
      </c>
      <c r="Z8" s="18">
        <v>5</v>
      </c>
      <c r="AA8" s="18">
        <v>5</v>
      </c>
      <c r="AB8" s="18">
        <v>4</v>
      </c>
      <c r="AC8" s="18">
        <v>5</v>
      </c>
      <c r="AD8" s="18">
        <v>5</v>
      </c>
      <c r="AE8" s="18">
        <v>5</v>
      </c>
      <c r="AF8" s="18">
        <v>3</v>
      </c>
      <c r="AG8" s="18">
        <v>5</v>
      </c>
      <c r="AH8" s="18">
        <v>5</v>
      </c>
      <c r="AI8" s="18">
        <v>3</v>
      </c>
      <c r="AJ8" s="18">
        <v>5</v>
      </c>
      <c r="AK8" s="18">
        <v>5</v>
      </c>
      <c r="AL8" s="18">
        <v>4</v>
      </c>
      <c r="AM8" s="18">
        <v>1</v>
      </c>
      <c r="AN8" s="18">
        <v>2</v>
      </c>
      <c r="AO8" s="18">
        <v>4</v>
      </c>
      <c r="AP8" s="18">
        <v>1</v>
      </c>
      <c r="AQ8" s="18">
        <v>4</v>
      </c>
      <c r="AR8" s="18">
        <v>4</v>
      </c>
      <c r="AS8" s="18">
        <v>5</v>
      </c>
      <c r="AT8" s="17"/>
      <c r="AU8" s="18">
        <v>3</v>
      </c>
      <c r="AV8" s="18">
        <v>4</v>
      </c>
      <c r="AW8" s="18">
        <v>4</v>
      </c>
      <c r="AX8" s="18">
        <v>4</v>
      </c>
    </row>
    <row r="9" spans="1:50" x14ac:dyDescent="0.25">
      <c r="A9" s="18" t="s">
        <v>181</v>
      </c>
      <c r="B9" s="18">
        <v>54</v>
      </c>
      <c r="C9" s="18" t="s">
        <v>90</v>
      </c>
      <c r="D9" s="17"/>
      <c r="E9" s="18" t="s">
        <v>117</v>
      </c>
      <c r="F9" s="18" t="s">
        <v>80</v>
      </c>
      <c r="G9" s="18" t="s">
        <v>93</v>
      </c>
      <c r="H9" s="18" t="s">
        <v>102</v>
      </c>
      <c r="I9" s="18" t="s">
        <v>118</v>
      </c>
      <c r="J9" s="18" t="s">
        <v>104</v>
      </c>
      <c r="K9" s="17"/>
      <c r="L9" s="18" t="s">
        <v>95</v>
      </c>
      <c r="M9" s="17"/>
      <c r="N9" s="18" t="s">
        <v>119</v>
      </c>
      <c r="O9" s="18">
        <v>3</v>
      </c>
      <c r="P9" s="17"/>
      <c r="Q9" s="18">
        <v>1</v>
      </c>
      <c r="R9" s="18">
        <v>1</v>
      </c>
      <c r="S9" s="18">
        <v>5</v>
      </c>
      <c r="T9" s="17"/>
      <c r="U9" s="17"/>
      <c r="V9" s="17"/>
      <c r="W9" s="18">
        <v>1</v>
      </c>
      <c r="X9" s="17"/>
      <c r="Y9" s="17"/>
      <c r="Z9" s="17"/>
      <c r="AA9" s="18">
        <v>5</v>
      </c>
      <c r="AB9" s="18">
        <v>5</v>
      </c>
      <c r="AC9" s="17"/>
      <c r="AD9" s="18">
        <v>5</v>
      </c>
      <c r="AE9" s="18">
        <v>1</v>
      </c>
      <c r="AF9" s="18">
        <v>1</v>
      </c>
      <c r="AG9" s="18">
        <v>1</v>
      </c>
      <c r="AH9" s="17"/>
      <c r="AI9" s="17"/>
      <c r="AJ9" s="17"/>
      <c r="AK9" s="17"/>
      <c r="AL9" s="18">
        <v>3</v>
      </c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</row>
    <row r="10" spans="1:50" x14ac:dyDescent="0.25">
      <c r="A10" s="18" t="s">
        <v>181</v>
      </c>
      <c r="B10" s="18">
        <v>63</v>
      </c>
      <c r="C10" s="18" t="s">
        <v>121</v>
      </c>
      <c r="D10" s="18">
        <v>63</v>
      </c>
      <c r="E10" s="18" t="s">
        <v>117</v>
      </c>
      <c r="F10" s="18" t="s">
        <v>80</v>
      </c>
      <c r="G10" s="18" t="s">
        <v>93</v>
      </c>
      <c r="H10" s="18" t="s">
        <v>102</v>
      </c>
      <c r="I10" s="18" t="s">
        <v>83</v>
      </c>
      <c r="J10" s="18" t="s">
        <v>104</v>
      </c>
      <c r="K10" s="18" t="s">
        <v>85</v>
      </c>
      <c r="L10" s="18" t="s">
        <v>99</v>
      </c>
      <c r="M10" s="18" t="s">
        <v>122</v>
      </c>
      <c r="N10" s="18" t="s">
        <v>88</v>
      </c>
      <c r="O10" s="18">
        <v>4</v>
      </c>
      <c r="P10" s="18">
        <v>2</v>
      </c>
      <c r="Q10" s="18">
        <v>1</v>
      </c>
      <c r="R10" s="18">
        <v>1</v>
      </c>
      <c r="S10" s="18">
        <v>5</v>
      </c>
      <c r="T10" s="18">
        <v>2</v>
      </c>
      <c r="U10" s="18">
        <v>4</v>
      </c>
      <c r="V10" s="18">
        <v>2</v>
      </c>
      <c r="W10" s="18">
        <v>3</v>
      </c>
      <c r="X10" s="18">
        <v>4</v>
      </c>
      <c r="Y10" s="18">
        <v>4</v>
      </c>
      <c r="Z10" s="18">
        <v>3</v>
      </c>
      <c r="AA10" s="18">
        <v>5</v>
      </c>
      <c r="AB10" s="18">
        <v>4</v>
      </c>
      <c r="AC10" s="18">
        <v>4</v>
      </c>
      <c r="AD10" s="18">
        <v>2</v>
      </c>
      <c r="AE10" s="18">
        <v>1</v>
      </c>
      <c r="AF10" s="18">
        <v>2</v>
      </c>
      <c r="AG10" s="18">
        <v>2</v>
      </c>
      <c r="AH10" s="18">
        <v>4</v>
      </c>
      <c r="AI10" s="18">
        <v>4</v>
      </c>
      <c r="AJ10" s="18">
        <v>4</v>
      </c>
      <c r="AK10" s="18">
        <v>4</v>
      </c>
      <c r="AL10" s="18">
        <v>4</v>
      </c>
      <c r="AM10" s="18">
        <v>4</v>
      </c>
      <c r="AN10" s="18">
        <v>5</v>
      </c>
      <c r="AO10" s="18">
        <v>4</v>
      </c>
      <c r="AP10" s="18">
        <v>5</v>
      </c>
      <c r="AQ10" s="18">
        <v>1</v>
      </c>
      <c r="AR10" s="18">
        <v>5</v>
      </c>
      <c r="AS10" s="18">
        <v>4</v>
      </c>
      <c r="AT10" s="18">
        <v>4</v>
      </c>
      <c r="AU10" s="18">
        <v>2</v>
      </c>
      <c r="AV10" s="18">
        <v>1</v>
      </c>
      <c r="AW10" s="18">
        <v>4</v>
      </c>
      <c r="AX10" s="18">
        <v>4</v>
      </c>
    </row>
    <row r="11" spans="1:50" x14ac:dyDescent="0.25">
      <c r="A11" s="18" t="s">
        <v>181</v>
      </c>
      <c r="B11" s="18">
        <v>63</v>
      </c>
      <c r="C11" s="18" t="s">
        <v>124</v>
      </c>
      <c r="D11" s="18">
        <v>53</v>
      </c>
      <c r="E11" s="18" t="s">
        <v>125</v>
      </c>
      <c r="F11" s="18" t="s">
        <v>126</v>
      </c>
      <c r="G11" s="18" t="s">
        <v>81</v>
      </c>
      <c r="H11" s="18" t="s">
        <v>127</v>
      </c>
      <c r="I11" s="17"/>
      <c r="J11" s="18" t="s">
        <v>84</v>
      </c>
      <c r="K11" s="18" t="s">
        <v>128</v>
      </c>
      <c r="L11" s="18" t="s">
        <v>86</v>
      </c>
      <c r="M11" s="18" t="s">
        <v>129</v>
      </c>
      <c r="N11" s="18" t="s">
        <v>130</v>
      </c>
      <c r="O11" s="18">
        <v>1</v>
      </c>
      <c r="P11" s="18">
        <v>1</v>
      </c>
      <c r="Q11" s="18">
        <v>1</v>
      </c>
      <c r="R11" s="18">
        <v>1</v>
      </c>
      <c r="S11" s="18">
        <v>4</v>
      </c>
      <c r="T11" s="18">
        <v>3</v>
      </c>
      <c r="U11" s="18">
        <v>4</v>
      </c>
      <c r="V11" s="18">
        <v>1</v>
      </c>
      <c r="W11" s="18">
        <v>4</v>
      </c>
      <c r="X11" s="18">
        <v>1</v>
      </c>
      <c r="Y11" s="18">
        <v>3</v>
      </c>
      <c r="Z11" s="18">
        <v>5</v>
      </c>
      <c r="AA11" s="18">
        <v>4</v>
      </c>
      <c r="AB11" s="18">
        <v>3</v>
      </c>
      <c r="AC11" s="18">
        <v>3</v>
      </c>
      <c r="AD11" s="18">
        <v>4</v>
      </c>
      <c r="AE11" s="18">
        <v>2</v>
      </c>
      <c r="AF11" s="18">
        <v>4</v>
      </c>
      <c r="AG11" s="18">
        <v>3</v>
      </c>
      <c r="AH11" s="18">
        <v>1</v>
      </c>
      <c r="AI11" s="18">
        <v>3</v>
      </c>
      <c r="AJ11" s="18">
        <v>3</v>
      </c>
      <c r="AK11" s="18">
        <v>2</v>
      </c>
      <c r="AL11" s="18">
        <v>3</v>
      </c>
      <c r="AM11" s="18">
        <v>4</v>
      </c>
      <c r="AN11" s="18">
        <v>4</v>
      </c>
      <c r="AO11" s="18">
        <v>5</v>
      </c>
      <c r="AP11" s="18">
        <v>3</v>
      </c>
      <c r="AQ11" s="18">
        <v>2</v>
      </c>
      <c r="AR11" s="18">
        <v>1</v>
      </c>
      <c r="AS11" s="18">
        <v>2</v>
      </c>
      <c r="AT11" s="18">
        <v>2</v>
      </c>
      <c r="AU11" s="18">
        <v>4</v>
      </c>
      <c r="AV11" s="18">
        <v>2</v>
      </c>
      <c r="AW11" s="18">
        <v>4</v>
      </c>
      <c r="AX11" s="18">
        <v>5</v>
      </c>
    </row>
    <row r="12" spans="1:50" x14ac:dyDescent="0.25">
      <c r="A12" s="18" t="s">
        <v>181</v>
      </c>
      <c r="B12" s="18">
        <v>44</v>
      </c>
      <c r="C12" s="18" t="s">
        <v>132</v>
      </c>
      <c r="D12" s="18">
        <v>30</v>
      </c>
      <c r="E12" s="18" t="s">
        <v>133</v>
      </c>
      <c r="F12" s="18" t="s">
        <v>80</v>
      </c>
      <c r="G12" s="18" t="s">
        <v>81</v>
      </c>
      <c r="H12" s="18" t="s">
        <v>102</v>
      </c>
      <c r="I12" s="17"/>
      <c r="J12" s="18" t="s">
        <v>104</v>
      </c>
      <c r="K12" s="17"/>
      <c r="L12" s="18" t="s">
        <v>134</v>
      </c>
      <c r="M12" s="18" t="s">
        <v>135</v>
      </c>
      <c r="N12" s="18" t="s">
        <v>88</v>
      </c>
      <c r="O12" s="18">
        <v>4</v>
      </c>
      <c r="P12" s="18">
        <v>1</v>
      </c>
      <c r="Q12" s="18">
        <v>1</v>
      </c>
      <c r="R12" s="18">
        <v>2</v>
      </c>
      <c r="S12" s="18">
        <v>3</v>
      </c>
      <c r="T12" s="18">
        <v>1</v>
      </c>
      <c r="U12" s="18">
        <v>2</v>
      </c>
      <c r="V12" s="18">
        <v>1</v>
      </c>
      <c r="W12" s="18">
        <v>5</v>
      </c>
      <c r="X12" s="18">
        <v>1</v>
      </c>
      <c r="Y12" s="18">
        <v>2</v>
      </c>
      <c r="Z12" s="18">
        <v>4</v>
      </c>
      <c r="AA12" s="18">
        <v>4</v>
      </c>
      <c r="AB12" s="18">
        <v>3</v>
      </c>
      <c r="AC12" s="18">
        <v>3</v>
      </c>
      <c r="AD12" s="18">
        <v>5</v>
      </c>
      <c r="AE12" s="18">
        <v>2</v>
      </c>
      <c r="AF12" s="18">
        <v>2</v>
      </c>
      <c r="AG12" s="18">
        <v>5</v>
      </c>
      <c r="AH12" s="18">
        <v>5</v>
      </c>
      <c r="AI12" s="18">
        <v>1</v>
      </c>
      <c r="AJ12" s="18">
        <v>2</v>
      </c>
      <c r="AK12" s="18">
        <v>2</v>
      </c>
      <c r="AL12" s="18">
        <v>4</v>
      </c>
      <c r="AM12" s="18">
        <v>3</v>
      </c>
      <c r="AN12" s="18">
        <v>4</v>
      </c>
      <c r="AO12" s="18">
        <v>5</v>
      </c>
      <c r="AP12" s="18">
        <v>3</v>
      </c>
      <c r="AQ12" s="18">
        <v>3</v>
      </c>
      <c r="AR12" s="18">
        <v>3</v>
      </c>
      <c r="AS12" s="18">
        <v>3</v>
      </c>
      <c r="AT12" s="17"/>
      <c r="AU12" s="18">
        <v>2</v>
      </c>
      <c r="AV12" s="18">
        <v>1</v>
      </c>
      <c r="AW12" s="18">
        <v>5</v>
      </c>
      <c r="AX12" s="18">
        <v>4</v>
      </c>
    </row>
    <row r="13" spans="1:50" x14ac:dyDescent="0.25">
      <c r="A13" s="18" t="s">
        <v>181</v>
      </c>
      <c r="B13" s="18">
        <v>50</v>
      </c>
      <c r="C13" s="18" t="s">
        <v>137</v>
      </c>
      <c r="D13" s="18">
        <v>42</v>
      </c>
      <c r="E13" s="18" t="s">
        <v>138</v>
      </c>
      <c r="F13" s="18" t="s">
        <v>126</v>
      </c>
      <c r="G13" s="18" t="s">
        <v>81</v>
      </c>
      <c r="H13" s="18" t="s">
        <v>102</v>
      </c>
      <c r="I13" s="18" t="s">
        <v>83</v>
      </c>
      <c r="J13" s="18" t="s">
        <v>104</v>
      </c>
      <c r="K13" s="17"/>
      <c r="L13" s="18" t="s">
        <v>112</v>
      </c>
      <c r="M13" s="18" t="s">
        <v>139</v>
      </c>
      <c r="N13" s="18" t="s">
        <v>88</v>
      </c>
      <c r="O13" s="18">
        <v>2</v>
      </c>
      <c r="P13" s="18">
        <v>1</v>
      </c>
      <c r="Q13" s="18">
        <v>1</v>
      </c>
      <c r="R13" s="18">
        <v>2</v>
      </c>
      <c r="S13" s="18">
        <v>2</v>
      </c>
      <c r="T13" s="18">
        <v>1</v>
      </c>
      <c r="U13" s="18">
        <v>2</v>
      </c>
      <c r="V13" s="18">
        <v>3</v>
      </c>
      <c r="W13" s="18">
        <v>4</v>
      </c>
      <c r="X13" s="18">
        <v>3</v>
      </c>
      <c r="Y13" s="18">
        <v>1</v>
      </c>
      <c r="Z13" s="18">
        <v>1</v>
      </c>
      <c r="AA13" s="18">
        <v>1</v>
      </c>
      <c r="AB13" s="18">
        <v>5</v>
      </c>
      <c r="AC13" s="18">
        <v>5</v>
      </c>
      <c r="AD13" s="18">
        <v>5</v>
      </c>
      <c r="AE13" s="18">
        <v>2</v>
      </c>
      <c r="AF13" s="18">
        <v>3</v>
      </c>
      <c r="AG13" s="18">
        <v>1</v>
      </c>
      <c r="AH13" s="18">
        <v>5</v>
      </c>
      <c r="AI13" s="18">
        <v>3</v>
      </c>
      <c r="AJ13" s="18">
        <v>3</v>
      </c>
      <c r="AK13" s="18">
        <v>5</v>
      </c>
      <c r="AL13" s="18">
        <v>5</v>
      </c>
      <c r="AM13" s="18">
        <v>5</v>
      </c>
      <c r="AN13" s="18">
        <v>3</v>
      </c>
      <c r="AO13" s="18">
        <v>5</v>
      </c>
      <c r="AP13" s="18">
        <v>4</v>
      </c>
      <c r="AQ13" s="18">
        <v>3</v>
      </c>
      <c r="AR13" s="18">
        <v>3</v>
      </c>
      <c r="AS13" s="18">
        <v>3</v>
      </c>
      <c r="AT13" s="17"/>
      <c r="AU13" s="18">
        <v>3</v>
      </c>
      <c r="AV13" s="18">
        <v>4</v>
      </c>
      <c r="AW13" s="18">
        <v>5</v>
      </c>
      <c r="AX13" s="18">
        <v>5</v>
      </c>
    </row>
    <row r="14" spans="1:50" x14ac:dyDescent="0.25">
      <c r="A14" s="18" t="s">
        <v>181</v>
      </c>
      <c r="B14" s="18">
        <v>53</v>
      </c>
      <c r="C14" s="18" t="s">
        <v>141</v>
      </c>
      <c r="D14" s="18">
        <v>43</v>
      </c>
      <c r="E14" s="18" t="s">
        <v>142</v>
      </c>
      <c r="F14" s="18" t="s">
        <v>126</v>
      </c>
      <c r="G14" s="18" t="s">
        <v>143</v>
      </c>
      <c r="H14" s="18" t="s">
        <v>127</v>
      </c>
      <c r="I14" s="17"/>
      <c r="J14" s="18" t="s">
        <v>84</v>
      </c>
      <c r="K14" s="17"/>
      <c r="L14" s="18" t="s">
        <v>99</v>
      </c>
      <c r="M14" s="18" t="s">
        <v>144</v>
      </c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x14ac:dyDescent="0.25">
      <c r="A15" s="18" t="s">
        <v>181</v>
      </c>
      <c r="B15" s="18">
        <v>53</v>
      </c>
      <c r="C15" s="18" t="s">
        <v>141</v>
      </c>
      <c r="D15" s="18">
        <v>43</v>
      </c>
      <c r="E15" s="18" t="s">
        <v>142</v>
      </c>
      <c r="F15" s="18" t="s">
        <v>126</v>
      </c>
      <c r="G15" s="18" t="s">
        <v>143</v>
      </c>
      <c r="H15" s="18" t="s">
        <v>127</v>
      </c>
      <c r="I15" s="17"/>
      <c r="J15" s="18" t="s">
        <v>84</v>
      </c>
      <c r="K15" s="17"/>
      <c r="L15" s="18" t="s">
        <v>99</v>
      </c>
      <c r="M15" s="18" t="s">
        <v>144</v>
      </c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</row>
    <row r="16" spans="1:50" x14ac:dyDescent="0.25">
      <c r="A16" s="18" t="s">
        <v>181</v>
      </c>
      <c r="B16" s="18">
        <v>58</v>
      </c>
      <c r="C16" s="18" t="s">
        <v>146</v>
      </c>
      <c r="D16" s="18">
        <v>46</v>
      </c>
      <c r="E16" s="18" t="s">
        <v>147</v>
      </c>
      <c r="F16" s="18" t="s">
        <v>126</v>
      </c>
      <c r="G16" s="18" t="s">
        <v>81</v>
      </c>
      <c r="H16" s="18" t="s">
        <v>102</v>
      </c>
      <c r="I16" s="18" t="s">
        <v>148</v>
      </c>
      <c r="J16" s="18" t="s">
        <v>84</v>
      </c>
      <c r="K16" s="18" t="s">
        <v>149</v>
      </c>
      <c r="L16" s="18" t="s">
        <v>150</v>
      </c>
      <c r="M16" s="18" t="s">
        <v>151</v>
      </c>
      <c r="N16" s="18" t="s">
        <v>152</v>
      </c>
      <c r="O16" s="18">
        <v>3</v>
      </c>
      <c r="P16" s="18">
        <v>2</v>
      </c>
      <c r="Q16" s="18">
        <v>1</v>
      </c>
      <c r="R16" s="18">
        <v>2</v>
      </c>
      <c r="S16" s="18">
        <v>3</v>
      </c>
      <c r="T16" s="18">
        <v>2</v>
      </c>
      <c r="U16" s="18">
        <v>2</v>
      </c>
      <c r="V16" s="18">
        <v>5</v>
      </c>
      <c r="W16" s="18">
        <v>5</v>
      </c>
      <c r="X16" s="18">
        <v>1</v>
      </c>
      <c r="Y16" s="18">
        <v>1</v>
      </c>
      <c r="Z16" s="18">
        <v>1</v>
      </c>
      <c r="AA16" s="18">
        <v>1</v>
      </c>
      <c r="AB16" s="18">
        <v>3</v>
      </c>
      <c r="AC16" s="18">
        <v>5</v>
      </c>
      <c r="AD16" s="18">
        <v>5</v>
      </c>
      <c r="AE16" s="18">
        <v>3</v>
      </c>
      <c r="AF16" s="18">
        <v>2</v>
      </c>
      <c r="AG16" s="18">
        <v>2</v>
      </c>
      <c r="AH16" s="18">
        <v>4</v>
      </c>
      <c r="AI16" s="18">
        <v>1</v>
      </c>
      <c r="AJ16" s="18">
        <v>3</v>
      </c>
      <c r="AK16" s="18">
        <v>3</v>
      </c>
      <c r="AL16" s="18">
        <v>2</v>
      </c>
      <c r="AM16" s="18">
        <v>2</v>
      </c>
      <c r="AN16" s="18">
        <v>3</v>
      </c>
      <c r="AO16" s="18">
        <v>3</v>
      </c>
      <c r="AP16" s="18">
        <v>3</v>
      </c>
      <c r="AQ16" s="18">
        <v>3</v>
      </c>
      <c r="AR16" s="18">
        <v>3</v>
      </c>
      <c r="AS16" s="18">
        <v>4</v>
      </c>
      <c r="AT16" s="18">
        <v>5</v>
      </c>
      <c r="AU16" s="18">
        <v>3</v>
      </c>
      <c r="AV16" s="18">
        <v>2</v>
      </c>
      <c r="AW16" s="18">
        <v>2</v>
      </c>
      <c r="AX16" s="18">
        <v>2</v>
      </c>
    </row>
    <row r="17" spans="1:50" x14ac:dyDescent="0.25">
      <c r="A17" s="18" t="s">
        <v>181</v>
      </c>
      <c r="B17" s="17"/>
      <c r="C17" s="17"/>
      <c r="D17" s="18">
        <v>40</v>
      </c>
      <c r="E17" s="18" t="s">
        <v>154</v>
      </c>
      <c r="F17" s="18" t="s">
        <v>80</v>
      </c>
      <c r="G17" s="18" t="s">
        <v>81</v>
      </c>
      <c r="H17" s="18" t="s">
        <v>94</v>
      </c>
      <c r="I17" s="17"/>
      <c r="J17" s="18" t="s">
        <v>84</v>
      </c>
      <c r="K17" s="18" t="s">
        <v>155</v>
      </c>
      <c r="L17" s="18" t="s">
        <v>156</v>
      </c>
      <c r="M17" s="18" t="s">
        <v>139</v>
      </c>
      <c r="N17" s="18" t="s">
        <v>88</v>
      </c>
      <c r="O17" s="18">
        <v>3</v>
      </c>
      <c r="P17" s="18">
        <v>2</v>
      </c>
      <c r="Q17" s="18">
        <v>1</v>
      </c>
      <c r="R17" s="18">
        <v>2</v>
      </c>
      <c r="S17" s="18">
        <v>4</v>
      </c>
      <c r="T17" s="18">
        <v>4</v>
      </c>
      <c r="U17" s="18">
        <v>3</v>
      </c>
      <c r="V17" s="18">
        <v>2</v>
      </c>
      <c r="W17" s="18">
        <v>1</v>
      </c>
      <c r="X17" s="18">
        <v>3</v>
      </c>
      <c r="Y17" s="18">
        <v>2</v>
      </c>
      <c r="Z17" s="18">
        <v>4</v>
      </c>
      <c r="AA17" s="18">
        <v>5</v>
      </c>
      <c r="AB17" s="18">
        <v>3</v>
      </c>
      <c r="AC17" s="18">
        <v>4</v>
      </c>
      <c r="AD17" s="18">
        <v>5</v>
      </c>
      <c r="AE17" s="18">
        <v>4</v>
      </c>
      <c r="AF17" s="18">
        <v>4</v>
      </c>
      <c r="AG17" s="18">
        <v>4</v>
      </c>
      <c r="AH17" s="18">
        <v>3</v>
      </c>
      <c r="AI17" s="18">
        <v>2</v>
      </c>
      <c r="AJ17" s="18">
        <v>3</v>
      </c>
      <c r="AK17" s="18">
        <v>3</v>
      </c>
      <c r="AL17" s="18">
        <v>5</v>
      </c>
      <c r="AM17" s="18">
        <v>3</v>
      </c>
      <c r="AN17" s="18">
        <v>5</v>
      </c>
      <c r="AO17" s="18">
        <v>4</v>
      </c>
      <c r="AP17" s="18">
        <v>3</v>
      </c>
      <c r="AQ17" s="18">
        <v>3</v>
      </c>
      <c r="AR17" s="18">
        <v>5</v>
      </c>
      <c r="AS17" s="18">
        <v>4</v>
      </c>
      <c r="AT17" s="18">
        <v>5</v>
      </c>
      <c r="AU17" s="18">
        <v>3</v>
      </c>
      <c r="AV17" s="18">
        <v>1</v>
      </c>
      <c r="AW17" s="18">
        <v>2</v>
      </c>
      <c r="AX17" s="18">
        <v>3</v>
      </c>
    </row>
    <row r="18" spans="1:50" x14ac:dyDescent="0.25">
      <c r="A18" s="18" t="s">
        <v>181</v>
      </c>
      <c r="B18" s="18">
        <v>45</v>
      </c>
      <c r="C18" s="18" t="s">
        <v>158</v>
      </c>
      <c r="D18" s="18">
        <v>10</v>
      </c>
      <c r="E18" s="18" t="s">
        <v>154</v>
      </c>
      <c r="F18" s="18" t="s">
        <v>80</v>
      </c>
      <c r="G18" s="18" t="s">
        <v>143</v>
      </c>
      <c r="H18" s="18" t="s">
        <v>94</v>
      </c>
      <c r="I18" s="18" t="s">
        <v>83</v>
      </c>
      <c r="J18" s="18" t="s">
        <v>84</v>
      </c>
      <c r="K18" s="18" t="s">
        <v>159</v>
      </c>
      <c r="L18" s="18" t="s">
        <v>160</v>
      </c>
      <c r="M18" s="18" t="s">
        <v>139</v>
      </c>
      <c r="N18" s="17"/>
      <c r="O18" s="18">
        <v>1</v>
      </c>
      <c r="P18" s="18">
        <v>3</v>
      </c>
      <c r="Q18" s="18">
        <v>3</v>
      </c>
      <c r="R18" s="18">
        <v>2</v>
      </c>
      <c r="S18" s="18">
        <v>4</v>
      </c>
      <c r="T18" s="18">
        <v>4</v>
      </c>
      <c r="U18" s="18">
        <v>3</v>
      </c>
      <c r="V18" s="18">
        <v>2</v>
      </c>
      <c r="W18" s="18">
        <v>2</v>
      </c>
      <c r="X18" s="18">
        <v>3</v>
      </c>
      <c r="Y18" s="18">
        <v>2</v>
      </c>
      <c r="Z18" s="18">
        <v>4</v>
      </c>
      <c r="AA18" s="18">
        <v>5</v>
      </c>
      <c r="AB18" s="18">
        <v>4</v>
      </c>
      <c r="AC18" s="18">
        <v>4</v>
      </c>
      <c r="AD18" s="18">
        <v>5</v>
      </c>
      <c r="AE18" s="18">
        <v>4</v>
      </c>
      <c r="AF18" s="18">
        <v>4</v>
      </c>
      <c r="AG18" s="18">
        <v>4</v>
      </c>
      <c r="AH18" s="18">
        <v>3</v>
      </c>
      <c r="AI18" s="18">
        <v>2</v>
      </c>
      <c r="AJ18" s="18">
        <v>3</v>
      </c>
      <c r="AK18" s="18">
        <v>3</v>
      </c>
      <c r="AL18" s="18">
        <v>5</v>
      </c>
      <c r="AM18" s="18">
        <v>1</v>
      </c>
      <c r="AN18" s="18">
        <v>4</v>
      </c>
      <c r="AO18" s="18">
        <v>3</v>
      </c>
      <c r="AP18" s="18">
        <v>3</v>
      </c>
      <c r="AQ18" s="18">
        <v>3</v>
      </c>
      <c r="AR18" s="18">
        <v>5</v>
      </c>
      <c r="AS18" s="18">
        <v>4</v>
      </c>
      <c r="AT18" s="18">
        <v>5</v>
      </c>
      <c r="AU18" s="18">
        <v>3</v>
      </c>
      <c r="AV18" s="18">
        <v>1</v>
      </c>
      <c r="AW18" s="18">
        <v>2</v>
      </c>
      <c r="AX18" s="18">
        <v>3</v>
      </c>
    </row>
    <row r="19" spans="1:50" x14ac:dyDescent="0.25">
      <c r="A19" s="18" t="s">
        <v>181</v>
      </c>
      <c r="B19" s="18">
        <v>50</v>
      </c>
      <c r="C19" s="18" t="s">
        <v>162</v>
      </c>
      <c r="D19" s="18">
        <v>14</v>
      </c>
      <c r="E19" s="18" t="s">
        <v>163</v>
      </c>
      <c r="F19" s="18" t="s">
        <v>80</v>
      </c>
      <c r="G19" s="18" t="s">
        <v>93</v>
      </c>
      <c r="H19" s="18" t="s">
        <v>102</v>
      </c>
      <c r="I19" s="18" t="s">
        <v>118</v>
      </c>
      <c r="J19" s="18" t="s">
        <v>104</v>
      </c>
      <c r="K19" s="17"/>
      <c r="L19" s="18" t="s">
        <v>164</v>
      </c>
      <c r="M19" s="18" t="s">
        <v>139</v>
      </c>
      <c r="N19" s="17"/>
      <c r="O19" s="18">
        <v>1</v>
      </c>
      <c r="P19" s="18">
        <v>1</v>
      </c>
      <c r="Q19" s="18">
        <v>1</v>
      </c>
      <c r="R19" s="18">
        <v>2</v>
      </c>
      <c r="S19" s="18">
        <v>3</v>
      </c>
      <c r="T19" s="18">
        <v>1</v>
      </c>
      <c r="U19" s="18">
        <v>4</v>
      </c>
      <c r="V19" s="18">
        <v>3</v>
      </c>
      <c r="W19" s="18">
        <v>3</v>
      </c>
      <c r="X19" s="18">
        <v>3</v>
      </c>
      <c r="Y19" s="18">
        <v>2</v>
      </c>
      <c r="Z19" s="18">
        <v>4</v>
      </c>
      <c r="AA19" s="18">
        <v>5</v>
      </c>
      <c r="AB19" s="18">
        <v>3</v>
      </c>
      <c r="AC19" s="18">
        <v>4</v>
      </c>
      <c r="AD19" s="18">
        <v>5</v>
      </c>
      <c r="AE19" s="18">
        <v>2</v>
      </c>
      <c r="AF19" s="18">
        <v>4</v>
      </c>
      <c r="AG19" s="18">
        <v>4</v>
      </c>
      <c r="AH19" s="18">
        <v>3</v>
      </c>
      <c r="AI19" s="18">
        <v>2</v>
      </c>
      <c r="AJ19" s="18">
        <v>3</v>
      </c>
      <c r="AK19" s="18">
        <v>3</v>
      </c>
      <c r="AL19" s="18">
        <v>5</v>
      </c>
      <c r="AM19" s="18">
        <v>3</v>
      </c>
      <c r="AN19" s="18">
        <v>5</v>
      </c>
      <c r="AO19" s="18">
        <v>4</v>
      </c>
      <c r="AP19" s="18">
        <v>3</v>
      </c>
      <c r="AQ19" s="18">
        <v>3</v>
      </c>
      <c r="AR19" s="18">
        <v>5</v>
      </c>
      <c r="AS19" s="18">
        <v>4</v>
      </c>
      <c r="AT19" s="18">
        <v>5</v>
      </c>
      <c r="AU19" s="18">
        <v>3</v>
      </c>
      <c r="AV19" s="18">
        <v>1</v>
      </c>
      <c r="AW19" s="18">
        <v>2</v>
      </c>
      <c r="AX19" s="18">
        <v>3</v>
      </c>
    </row>
    <row r="20" spans="1:50" x14ac:dyDescent="0.25">
      <c r="A20" s="18" t="s">
        <v>181</v>
      </c>
      <c r="B20" s="18">
        <v>60</v>
      </c>
      <c r="C20" s="17"/>
      <c r="D20" s="18">
        <v>50</v>
      </c>
      <c r="E20" s="18" t="s">
        <v>154</v>
      </c>
      <c r="F20" s="18" t="s">
        <v>80</v>
      </c>
      <c r="G20" s="18" t="s">
        <v>81</v>
      </c>
      <c r="H20" s="18" t="s">
        <v>82</v>
      </c>
      <c r="I20" s="18" t="s">
        <v>118</v>
      </c>
      <c r="J20" s="18" t="s">
        <v>104</v>
      </c>
      <c r="K20" s="17"/>
      <c r="L20" s="18" t="s">
        <v>156</v>
      </c>
      <c r="M20" s="18" t="s">
        <v>139</v>
      </c>
      <c r="N20" s="17"/>
      <c r="O20" s="18">
        <v>3</v>
      </c>
      <c r="P20" s="18">
        <v>2</v>
      </c>
      <c r="Q20" s="18">
        <v>1</v>
      </c>
      <c r="R20" s="18">
        <v>2</v>
      </c>
      <c r="S20" s="18">
        <v>3</v>
      </c>
      <c r="T20" s="18">
        <v>3</v>
      </c>
      <c r="U20" s="18">
        <v>3</v>
      </c>
      <c r="V20" s="18">
        <v>2</v>
      </c>
      <c r="W20" s="18">
        <v>1</v>
      </c>
      <c r="X20" s="18">
        <v>3</v>
      </c>
      <c r="Y20" s="18">
        <v>2</v>
      </c>
      <c r="Z20" s="18">
        <v>4</v>
      </c>
      <c r="AA20" s="18">
        <v>5</v>
      </c>
      <c r="AB20" s="18">
        <v>3</v>
      </c>
      <c r="AC20" s="18">
        <v>4</v>
      </c>
      <c r="AD20" s="18">
        <v>5</v>
      </c>
      <c r="AE20" s="18">
        <v>4</v>
      </c>
      <c r="AF20" s="18">
        <v>3</v>
      </c>
      <c r="AG20" s="18">
        <v>4</v>
      </c>
      <c r="AH20" s="18">
        <v>3</v>
      </c>
      <c r="AI20" s="18">
        <v>2</v>
      </c>
      <c r="AJ20" s="18">
        <v>3</v>
      </c>
      <c r="AK20" s="18">
        <v>3</v>
      </c>
      <c r="AL20" s="18">
        <v>5</v>
      </c>
      <c r="AM20" s="18">
        <v>3</v>
      </c>
      <c r="AN20" s="18">
        <v>3</v>
      </c>
      <c r="AO20" s="18">
        <v>4</v>
      </c>
      <c r="AP20" s="18">
        <v>3</v>
      </c>
      <c r="AQ20" s="18">
        <v>3</v>
      </c>
      <c r="AR20" s="18">
        <v>4</v>
      </c>
      <c r="AS20" s="18">
        <v>4</v>
      </c>
      <c r="AT20" s="18">
        <v>5</v>
      </c>
      <c r="AU20" s="18">
        <v>3</v>
      </c>
      <c r="AV20" s="18">
        <v>1</v>
      </c>
      <c r="AW20" s="18">
        <v>2</v>
      </c>
      <c r="AX20" s="18">
        <v>3</v>
      </c>
    </row>
    <row r="21" spans="1:50" x14ac:dyDescent="0.25">
      <c r="A21" s="18" t="s">
        <v>181</v>
      </c>
      <c r="B21" s="18">
        <v>67</v>
      </c>
      <c r="C21" s="18" t="s">
        <v>124</v>
      </c>
      <c r="D21" s="18">
        <v>60</v>
      </c>
      <c r="E21" s="18" t="s">
        <v>154</v>
      </c>
      <c r="F21" s="18" t="s">
        <v>80</v>
      </c>
      <c r="G21" s="18" t="s">
        <v>81</v>
      </c>
      <c r="H21" s="18" t="s">
        <v>82</v>
      </c>
      <c r="I21" s="18" t="s">
        <v>118</v>
      </c>
      <c r="J21" s="18" t="s">
        <v>104</v>
      </c>
      <c r="K21" s="17"/>
      <c r="L21" s="18" t="s">
        <v>156</v>
      </c>
      <c r="M21" s="18" t="s">
        <v>139</v>
      </c>
      <c r="N21" s="17"/>
      <c r="O21" s="18">
        <v>3</v>
      </c>
      <c r="P21" s="18">
        <v>2</v>
      </c>
      <c r="Q21" s="18">
        <v>1</v>
      </c>
      <c r="R21" s="18">
        <v>2</v>
      </c>
      <c r="S21" s="18">
        <v>3</v>
      </c>
      <c r="T21" s="18">
        <v>3</v>
      </c>
      <c r="U21" s="18">
        <v>3</v>
      </c>
      <c r="V21" s="18">
        <v>2</v>
      </c>
      <c r="W21" s="18">
        <v>1</v>
      </c>
      <c r="X21" s="18">
        <v>3</v>
      </c>
      <c r="Y21" s="18">
        <v>2</v>
      </c>
      <c r="Z21" s="18">
        <v>4</v>
      </c>
      <c r="AA21" s="18">
        <v>5</v>
      </c>
      <c r="AB21" s="18">
        <v>3</v>
      </c>
      <c r="AC21" s="18">
        <v>4</v>
      </c>
      <c r="AD21" s="18">
        <v>5</v>
      </c>
      <c r="AE21" s="18">
        <v>4</v>
      </c>
      <c r="AF21" s="18">
        <v>3</v>
      </c>
      <c r="AG21" s="18">
        <v>4</v>
      </c>
      <c r="AH21" s="18">
        <v>3</v>
      </c>
      <c r="AI21" s="18">
        <v>2</v>
      </c>
      <c r="AJ21" s="18">
        <v>3</v>
      </c>
      <c r="AK21" s="18">
        <v>3</v>
      </c>
      <c r="AL21" s="18">
        <v>5</v>
      </c>
      <c r="AM21" s="18">
        <v>3</v>
      </c>
      <c r="AN21" s="18">
        <v>3</v>
      </c>
      <c r="AO21" s="18">
        <v>4</v>
      </c>
      <c r="AP21" s="18">
        <v>3</v>
      </c>
      <c r="AQ21" s="18">
        <v>3</v>
      </c>
      <c r="AR21" s="18">
        <v>4</v>
      </c>
      <c r="AS21" s="18">
        <v>4</v>
      </c>
      <c r="AT21" s="18">
        <v>5</v>
      </c>
      <c r="AU21" s="18">
        <v>3</v>
      </c>
      <c r="AV21" s="18">
        <v>1</v>
      </c>
      <c r="AW21" s="18">
        <v>2</v>
      </c>
      <c r="AX21" s="18">
        <v>3</v>
      </c>
    </row>
    <row r="22" spans="1:50" x14ac:dyDescent="0.25">
      <c r="A22" s="18" t="s">
        <v>181</v>
      </c>
      <c r="B22" s="18">
        <v>50</v>
      </c>
      <c r="C22" s="18" t="s">
        <v>168</v>
      </c>
      <c r="D22" s="18">
        <v>30</v>
      </c>
      <c r="E22" s="18" t="s">
        <v>163</v>
      </c>
      <c r="F22" s="18" t="s">
        <v>80</v>
      </c>
      <c r="G22" s="18" t="s">
        <v>81</v>
      </c>
      <c r="H22" s="18" t="s">
        <v>102</v>
      </c>
      <c r="I22" s="18" t="s">
        <v>169</v>
      </c>
      <c r="J22" s="18" t="s">
        <v>104</v>
      </c>
      <c r="K22" s="17"/>
      <c r="L22" s="18" t="s">
        <v>170</v>
      </c>
      <c r="M22" s="18" t="s">
        <v>171</v>
      </c>
      <c r="N22" s="18" t="s">
        <v>88</v>
      </c>
      <c r="O22" s="18">
        <v>2</v>
      </c>
      <c r="P22" s="18">
        <v>3</v>
      </c>
      <c r="Q22" s="18">
        <v>2</v>
      </c>
      <c r="R22" s="18">
        <v>1</v>
      </c>
      <c r="S22" s="18">
        <v>3</v>
      </c>
      <c r="T22" s="18">
        <v>2</v>
      </c>
      <c r="U22" s="18">
        <v>2</v>
      </c>
      <c r="V22" s="18">
        <v>2</v>
      </c>
      <c r="W22" s="18">
        <v>3</v>
      </c>
      <c r="X22" s="18">
        <v>4</v>
      </c>
      <c r="Y22" s="18">
        <v>4</v>
      </c>
      <c r="Z22" s="18">
        <v>4</v>
      </c>
      <c r="AA22" s="18">
        <v>5</v>
      </c>
      <c r="AB22" s="18">
        <v>3</v>
      </c>
      <c r="AC22" s="18">
        <v>4</v>
      </c>
      <c r="AD22" s="18">
        <v>5</v>
      </c>
      <c r="AE22" s="18">
        <v>2</v>
      </c>
      <c r="AF22" s="18">
        <v>3</v>
      </c>
      <c r="AG22" s="18">
        <v>4</v>
      </c>
      <c r="AH22" s="18">
        <v>3</v>
      </c>
      <c r="AI22" s="18">
        <v>2</v>
      </c>
      <c r="AJ22" s="18">
        <v>3</v>
      </c>
      <c r="AK22" s="18">
        <v>2</v>
      </c>
      <c r="AL22" s="18">
        <v>5</v>
      </c>
      <c r="AM22" s="18">
        <v>2</v>
      </c>
      <c r="AN22" s="18">
        <v>3</v>
      </c>
      <c r="AO22" s="18">
        <v>4</v>
      </c>
      <c r="AP22" s="18">
        <v>2</v>
      </c>
      <c r="AQ22" s="18">
        <v>3</v>
      </c>
      <c r="AR22" s="18">
        <v>4</v>
      </c>
      <c r="AS22" s="18">
        <v>4</v>
      </c>
      <c r="AT22" s="18">
        <v>5</v>
      </c>
      <c r="AU22" s="18">
        <v>3</v>
      </c>
      <c r="AV22" s="18">
        <v>3</v>
      </c>
      <c r="AW22" s="18">
        <v>3</v>
      </c>
      <c r="AX22" s="18">
        <v>3</v>
      </c>
    </row>
    <row r="23" spans="1:50" x14ac:dyDescent="0.25">
      <c r="A23" s="18" t="s">
        <v>181</v>
      </c>
      <c r="B23" s="18">
        <v>56</v>
      </c>
      <c r="C23" s="18" t="s">
        <v>173</v>
      </c>
      <c r="D23" s="18">
        <v>25</v>
      </c>
      <c r="E23" s="18" t="s">
        <v>163</v>
      </c>
      <c r="F23" s="18" t="s">
        <v>80</v>
      </c>
      <c r="G23" s="18" t="s">
        <v>93</v>
      </c>
      <c r="H23" s="18" t="s">
        <v>82</v>
      </c>
      <c r="I23" s="18" t="s">
        <v>174</v>
      </c>
      <c r="J23" s="18" t="s">
        <v>104</v>
      </c>
      <c r="K23" s="17"/>
      <c r="L23" s="18" t="s">
        <v>170</v>
      </c>
      <c r="M23" s="18" t="s">
        <v>175</v>
      </c>
      <c r="N23" s="17"/>
      <c r="O23" s="18">
        <v>4</v>
      </c>
      <c r="P23" s="18">
        <v>3</v>
      </c>
      <c r="Q23" s="18">
        <v>1</v>
      </c>
      <c r="R23" s="18">
        <v>1</v>
      </c>
      <c r="S23" s="18">
        <v>3</v>
      </c>
      <c r="T23" s="18">
        <v>3</v>
      </c>
      <c r="U23" s="18">
        <v>2</v>
      </c>
      <c r="V23" s="18">
        <v>3</v>
      </c>
      <c r="W23" s="18">
        <v>3</v>
      </c>
      <c r="X23" s="18">
        <v>4</v>
      </c>
      <c r="Y23" s="18">
        <v>4</v>
      </c>
      <c r="Z23" s="18">
        <v>5</v>
      </c>
      <c r="AA23" s="18">
        <v>5</v>
      </c>
      <c r="AB23" s="18">
        <v>3</v>
      </c>
      <c r="AC23" s="18">
        <v>4</v>
      </c>
      <c r="AD23" s="18">
        <v>5</v>
      </c>
      <c r="AE23" s="18">
        <v>4</v>
      </c>
      <c r="AF23" s="18">
        <v>4</v>
      </c>
      <c r="AG23" s="18">
        <v>4</v>
      </c>
      <c r="AH23" s="18">
        <v>4</v>
      </c>
      <c r="AI23" s="18">
        <v>3</v>
      </c>
      <c r="AJ23" s="18">
        <v>3</v>
      </c>
      <c r="AK23" s="18">
        <v>2</v>
      </c>
      <c r="AL23" s="18">
        <v>5</v>
      </c>
      <c r="AM23" s="18">
        <v>3</v>
      </c>
      <c r="AN23" s="18">
        <v>3</v>
      </c>
      <c r="AO23" s="18">
        <v>3</v>
      </c>
      <c r="AP23" s="18">
        <v>3</v>
      </c>
      <c r="AQ23" s="18">
        <v>2</v>
      </c>
      <c r="AR23" s="18">
        <v>4</v>
      </c>
      <c r="AS23" s="18">
        <v>4</v>
      </c>
      <c r="AT23" s="18">
        <v>5</v>
      </c>
      <c r="AU23" s="18">
        <v>2</v>
      </c>
      <c r="AV23" s="18">
        <v>1</v>
      </c>
      <c r="AW23" s="18">
        <v>3</v>
      </c>
      <c r="AX23" s="18">
        <v>4</v>
      </c>
    </row>
    <row r="24" spans="1:50" x14ac:dyDescent="0.25">
      <c r="A24" s="18" t="s">
        <v>181</v>
      </c>
      <c r="B24" s="18">
        <v>45</v>
      </c>
      <c r="C24" s="18" t="s">
        <v>177</v>
      </c>
      <c r="D24" s="18">
        <v>20</v>
      </c>
      <c r="E24" s="18" t="s">
        <v>154</v>
      </c>
      <c r="F24" s="18" t="s">
        <v>80</v>
      </c>
      <c r="G24" s="18" t="s">
        <v>81</v>
      </c>
      <c r="H24" s="18" t="s">
        <v>82</v>
      </c>
      <c r="I24" s="18" t="s">
        <v>118</v>
      </c>
      <c r="J24" s="18" t="s">
        <v>104</v>
      </c>
      <c r="K24" s="17"/>
      <c r="L24" s="18" t="s">
        <v>99</v>
      </c>
      <c r="M24" s="18" t="s">
        <v>135</v>
      </c>
      <c r="N24" s="17"/>
      <c r="O24" s="18">
        <v>4</v>
      </c>
      <c r="P24" s="18">
        <v>2</v>
      </c>
      <c r="Q24" s="18">
        <v>1</v>
      </c>
      <c r="R24" s="18">
        <v>3</v>
      </c>
      <c r="S24" s="18">
        <v>4</v>
      </c>
      <c r="T24" s="18">
        <v>2</v>
      </c>
      <c r="U24" s="18">
        <v>3</v>
      </c>
      <c r="V24" s="18">
        <v>2</v>
      </c>
      <c r="W24" s="18">
        <v>3</v>
      </c>
      <c r="X24" s="18">
        <v>3</v>
      </c>
      <c r="Y24" s="18">
        <v>4</v>
      </c>
      <c r="Z24" s="18">
        <v>4</v>
      </c>
      <c r="AA24" s="18">
        <v>5</v>
      </c>
      <c r="AB24" s="18">
        <v>4</v>
      </c>
      <c r="AC24" s="18">
        <v>4</v>
      </c>
      <c r="AD24" s="18">
        <v>5</v>
      </c>
      <c r="AE24" s="18">
        <v>4</v>
      </c>
      <c r="AF24" s="18">
        <v>3</v>
      </c>
      <c r="AG24" s="18">
        <v>4</v>
      </c>
      <c r="AH24" s="18">
        <v>3</v>
      </c>
      <c r="AI24" s="18">
        <v>2</v>
      </c>
      <c r="AJ24" s="18">
        <v>4</v>
      </c>
      <c r="AK24" s="18">
        <v>3</v>
      </c>
      <c r="AL24" s="18">
        <v>5</v>
      </c>
      <c r="AM24" s="18">
        <v>3</v>
      </c>
      <c r="AN24" s="18">
        <v>5</v>
      </c>
      <c r="AO24" s="18">
        <v>5</v>
      </c>
      <c r="AP24" s="18">
        <v>3</v>
      </c>
      <c r="AQ24" s="18">
        <v>4</v>
      </c>
      <c r="AR24" s="18">
        <v>4</v>
      </c>
      <c r="AS24" s="18">
        <v>4</v>
      </c>
      <c r="AT24" s="18">
        <v>5</v>
      </c>
      <c r="AU24" s="18">
        <v>3</v>
      </c>
      <c r="AV24" s="18">
        <v>3</v>
      </c>
      <c r="AW24" s="18">
        <v>4</v>
      </c>
      <c r="AX24" s="18">
        <v>4</v>
      </c>
    </row>
    <row r="25" spans="1:50" x14ac:dyDescent="0.25">
      <c r="A25" s="18" t="s">
        <v>181</v>
      </c>
      <c r="B25" s="18">
        <v>70</v>
      </c>
      <c r="C25" s="18" t="s">
        <v>179</v>
      </c>
      <c r="D25" s="18">
        <v>60</v>
      </c>
      <c r="E25" s="18" t="s">
        <v>154</v>
      </c>
      <c r="F25" s="18" t="s">
        <v>80</v>
      </c>
      <c r="G25" s="18" t="s">
        <v>81</v>
      </c>
      <c r="H25" s="18" t="s">
        <v>82</v>
      </c>
      <c r="I25" s="18" t="s">
        <v>180</v>
      </c>
      <c r="J25" s="18" t="s">
        <v>104</v>
      </c>
      <c r="K25" s="17"/>
      <c r="L25" s="18" t="s">
        <v>156</v>
      </c>
      <c r="M25" s="18" t="s">
        <v>171</v>
      </c>
      <c r="N25" s="18" t="s">
        <v>88</v>
      </c>
      <c r="O25" s="18">
        <v>3</v>
      </c>
      <c r="P25" s="18">
        <v>2</v>
      </c>
      <c r="Q25" s="18">
        <v>3</v>
      </c>
      <c r="R25" s="18">
        <v>3</v>
      </c>
      <c r="S25" s="18">
        <v>5</v>
      </c>
      <c r="T25" s="18">
        <v>3</v>
      </c>
      <c r="U25" s="18">
        <v>3</v>
      </c>
      <c r="V25" s="18">
        <v>2</v>
      </c>
      <c r="W25" s="18">
        <v>3</v>
      </c>
      <c r="X25" s="18">
        <v>3</v>
      </c>
      <c r="Y25" s="18">
        <v>2</v>
      </c>
      <c r="Z25" s="18">
        <v>4</v>
      </c>
      <c r="AA25" s="18">
        <v>5</v>
      </c>
      <c r="AB25" s="18">
        <v>3</v>
      </c>
      <c r="AC25" s="18">
        <v>4</v>
      </c>
      <c r="AD25" s="18">
        <v>5</v>
      </c>
      <c r="AE25" s="18">
        <v>5</v>
      </c>
      <c r="AF25" s="18">
        <v>3</v>
      </c>
      <c r="AG25" s="18">
        <v>5</v>
      </c>
      <c r="AH25" s="18">
        <v>3</v>
      </c>
      <c r="AI25" s="18">
        <v>3</v>
      </c>
      <c r="AJ25" s="18">
        <v>3</v>
      </c>
      <c r="AK25" s="18">
        <v>3</v>
      </c>
      <c r="AL25" s="18">
        <v>5</v>
      </c>
      <c r="AM25" s="18">
        <v>2</v>
      </c>
      <c r="AN25" s="18">
        <v>3</v>
      </c>
      <c r="AO25" s="18">
        <v>3</v>
      </c>
      <c r="AP25" s="18">
        <v>3</v>
      </c>
      <c r="AQ25" s="18">
        <v>2</v>
      </c>
      <c r="AR25" s="18">
        <v>4</v>
      </c>
      <c r="AS25" s="18">
        <v>5</v>
      </c>
      <c r="AT25" s="18">
        <v>5</v>
      </c>
      <c r="AU25" s="18">
        <v>2</v>
      </c>
      <c r="AV25" s="18">
        <v>2</v>
      </c>
      <c r="AW25" s="18">
        <v>3</v>
      </c>
      <c r="AX25" s="18">
        <v>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183C5-C5E2-476C-82B5-BED982F2ABDF}">
  <dimension ref="A1:F8"/>
  <sheetViews>
    <sheetView topLeftCell="A4" zoomScale="70" zoomScaleNormal="70" workbookViewId="0">
      <selection activeCell="R18" sqref="R18"/>
    </sheetView>
  </sheetViews>
  <sheetFormatPr defaultRowHeight="12.5" x14ac:dyDescent="0.25"/>
  <cols>
    <col min="1" max="1" width="18.90625" style="17" bestFit="1" customWidth="1"/>
    <col min="2" max="2" width="15.90625" style="17" bestFit="1" customWidth="1"/>
    <col min="3" max="3" width="4.81640625" style="17" bestFit="1" customWidth="1"/>
    <col min="4" max="4" width="6.7265625" style="17" bestFit="1" customWidth="1"/>
    <col min="5" max="5" width="11.08984375" style="17" bestFit="1" customWidth="1"/>
    <col min="6" max="16384" width="8.7265625" style="17"/>
  </cols>
  <sheetData>
    <row r="1" spans="1:6" x14ac:dyDescent="0.25">
      <c r="A1" s="17" t="s">
        <v>182</v>
      </c>
      <c r="B1" s="17" t="s">
        <v>183</v>
      </c>
    </row>
    <row r="2" spans="1:6" x14ac:dyDescent="0.25">
      <c r="A2" s="17" t="s">
        <v>184</v>
      </c>
      <c r="B2" s="17" t="s">
        <v>185</v>
      </c>
      <c r="C2" s="17" t="s">
        <v>186</v>
      </c>
      <c r="D2" s="17" t="s">
        <v>187</v>
      </c>
      <c r="E2" s="17" t="s">
        <v>188</v>
      </c>
    </row>
    <row r="3" spans="1:6" x14ac:dyDescent="0.25">
      <c r="A3" s="20" t="s">
        <v>189</v>
      </c>
      <c r="B3" s="17">
        <v>1</v>
      </c>
      <c r="E3" s="17">
        <v>1</v>
      </c>
    </row>
    <row r="4" spans="1:6" x14ac:dyDescent="0.25">
      <c r="A4" s="20" t="s">
        <v>190</v>
      </c>
      <c r="C4" s="17">
        <v>1</v>
      </c>
      <c r="E4" s="17">
        <v>1</v>
      </c>
    </row>
    <row r="5" spans="1:6" x14ac:dyDescent="0.25">
      <c r="A5" s="20" t="s">
        <v>191</v>
      </c>
      <c r="B5" s="17">
        <v>6</v>
      </c>
      <c r="C5" s="17">
        <v>9</v>
      </c>
      <c r="E5" s="17">
        <v>15</v>
      </c>
      <c r="F5" s="21">
        <f>GETPIVOTDATA("Age groups",$A$1,"Age groups","40-59")/GETPIVOTDATA("Age groups",$A$1)</f>
        <v>0.625</v>
      </c>
    </row>
    <row r="6" spans="1:6" x14ac:dyDescent="0.25">
      <c r="A6" s="20" t="s">
        <v>192</v>
      </c>
      <c r="B6" s="17">
        <v>1</v>
      </c>
      <c r="C6" s="17">
        <v>5</v>
      </c>
      <c r="D6" s="17">
        <v>1</v>
      </c>
      <c r="E6" s="17">
        <v>7</v>
      </c>
    </row>
    <row r="7" spans="1:6" x14ac:dyDescent="0.25">
      <c r="A7" s="20" t="s">
        <v>187</v>
      </c>
    </row>
    <row r="8" spans="1:6" x14ac:dyDescent="0.25">
      <c r="A8" s="20" t="s">
        <v>188</v>
      </c>
      <c r="B8" s="17">
        <v>8</v>
      </c>
      <c r="C8" s="17">
        <v>15</v>
      </c>
      <c r="D8" s="17">
        <v>1</v>
      </c>
      <c r="E8" s="17">
        <v>24</v>
      </c>
    </row>
  </sheetData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6AD4C-5E15-4845-869C-42FB47246FA8}">
  <dimension ref="A1:B7"/>
  <sheetViews>
    <sheetView topLeftCell="C1" zoomScale="70" zoomScaleNormal="70" workbookViewId="0">
      <selection activeCell="M14" sqref="M14"/>
    </sheetView>
  </sheetViews>
  <sheetFormatPr defaultRowHeight="12.5" x14ac:dyDescent="0.25"/>
  <cols>
    <col min="1" max="1" width="19.90625" style="17" bestFit="1" customWidth="1"/>
    <col min="2" max="2" width="13.08984375" style="17" bestFit="1" customWidth="1"/>
    <col min="3" max="5" width="21.453125" style="17" bestFit="1" customWidth="1"/>
    <col min="6" max="6" width="11.08984375" style="17" bestFit="1" customWidth="1"/>
    <col min="7" max="16384" width="8.7265625" style="17"/>
  </cols>
  <sheetData>
    <row r="1" spans="1:2" x14ac:dyDescent="0.25">
      <c r="A1" s="22" t="s">
        <v>184</v>
      </c>
      <c r="B1" s="17" t="s">
        <v>197</v>
      </c>
    </row>
    <row r="2" spans="1:2" x14ac:dyDescent="0.25">
      <c r="A2" s="20" t="s">
        <v>196</v>
      </c>
      <c r="B2" s="17">
        <v>8</v>
      </c>
    </row>
    <row r="3" spans="1:2" x14ac:dyDescent="0.25">
      <c r="A3" s="20" t="s">
        <v>195</v>
      </c>
      <c r="B3" s="17">
        <v>2</v>
      </c>
    </row>
    <row r="4" spans="1:2" x14ac:dyDescent="0.25">
      <c r="A4" s="20" t="s">
        <v>194</v>
      </c>
      <c r="B4" s="17">
        <v>8</v>
      </c>
    </row>
    <row r="5" spans="1:2" x14ac:dyDescent="0.25">
      <c r="A5" s="20" t="s">
        <v>193</v>
      </c>
      <c r="B5" s="17">
        <v>5</v>
      </c>
    </row>
    <row r="6" spans="1:2" x14ac:dyDescent="0.25">
      <c r="A6" s="20" t="s">
        <v>187</v>
      </c>
    </row>
    <row r="7" spans="1:2" x14ac:dyDescent="0.25">
      <c r="A7" s="20" t="s">
        <v>188</v>
      </c>
      <c r="B7" s="17">
        <v>23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Group-table</vt:lpstr>
      <vt:lpstr>Table</vt:lpstr>
      <vt:lpstr>Ownership &amp; (25)</vt:lpstr>
      <vt:lpstr>Form Responses (25)</vt:lpstr>
      <vt:lpstr>Sheet3</vt:lpstr>
      <vt:lpstr>Sheet7</vt:lpstr>
      <vt:lpstr>Sheet1</vt:lpstr>
      <vt:lpstr>Aged Group by Gender (25)</vt:lpstr>
      <vt:lpstr>Jobs (25)</vt:lpstr>
      <vt:lpstr>Satisfaction level</vt:lpstr>
      <vt:lpstr>Open-ended Question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</dc:creator>
  <cp:lastModifiedBy>Christine Kousa</cp:lastModifiedBy>
  <cp:lastPrinted>2021-10-29T21:57:01Z</cp:lastPrinted>
  <dcterms:created xsi:type="dcterms:W3CDTF">2021-10-29T19:35:36Z</dcterms:created>
  <dcterms:modified xsi:type="dcterms:W3CDTF">2025-07-14T09:09:03Z</dcterms:modified>
</cp:coreProperties>
</file>