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astiaan\Desktop\Data rep FINAL\"/>
    </mc:Choice>
  </mc:AlternateContent>
  <xr:revisionPtr revIDLastSave="0" documentId="13_ncr:1_{B0FD5E11-B054-4912-B254-CCBEC39C03F4}" xr6:coauthVersionLast="47" xr6:coauthVersionMax="47" xr10:uidLastSave="{00000000-0000-0000-0000-000000000000}"/>
  <bookViews>
    <workbookView xWindow="-108" yWindow="-108" windowWidth="23256" windowHeight="12576" activeTab="2" xr2:uid="{28581295-F2FC-4FF9-B642-C1FD24E9DBDC}"/>
  </bookViews>
  <sheets>
    <sheet name="Q2" sheetId="2" r:id="rId1"/>
    <sheet name="Q3" sheetId="8" r:id="rId2"/>
    <sheet name="Q4" sheetId="1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2" l="1"/>
  <c r="D51" i="11"/>
  <c r="E51" i="11" s="1"/>
  <c r="D55" i="11"/>
  <c r="E55" i="11" s="1"/>
  <c r="D54" i="11"/>
  <c r="E54" i="11" s="1"/>
  <c r="D52" i="11"/>
  <c r="E52" i="11" s="1"/>
  <c r="D53" i="11"/>
  <c r="E53" i="11" s="1"/>
  <c r="D48" i="11"/>
  <c r="E48" i="11" s="1"/>
  <c r="D50" i="11"/>
  <c r="E50" i="11" s="1"/>
  <c r="D49" i="11"/>
  <c r="E49" i="11" s="1"/>
  <c r="D12" i="11"/>
  <c r="E12" i="11" s="1"/>
  <c r="D15" i="11"/>
  <c r="E15" i="11" s="1"/>
  <c r="D13" i="11"/>
  <c r="E13" i="11" s="1"/>
  <c r="D14" i="11"/>
  <c r="E14" i="11" s="1"/>
  <c r="D9" i="11"/>
  <c r="E9" i="11" s="1"/>
  <c r="D11" i="11"/>
  <c r="E11" i="11" s="1"/>
  <c r="D10" i="11"/>
  <c r="E10" i="11" s="1"/>
  <c r="D40" i="11"/>
  <c r="E40" i="11" s="1"/>
  <c r="D39" i="11"/>
  <c r="E39" i="11" s="1"/>
  <c r="D37" i="11"/>
  <c r="E37" i="11" s="1"/>
  <c r="D38" i="11"/>
  <c r="E38" i="11" s="1"/>
  <c r="D34" i="11"/>
  <c r="E34" i="11" s="1"/>
  <c r="D36" i="11"/>
  <c r="E36" i="11" s="1"/>
  <c r="D35" i="11"/>
  <c r="E35" i="11" s="1"/>
  <c r="D43" i="11"/>
  <c r="E43" i="11" s="1"/>
  <c r="D47" i="11"/>
  <c r="E47" i="11" s="1"/>
  <c r="D46" i="11"/>
  <c r="E46" i="11" s="1"/>
  <c r="D44" i="11"/>
  <c r="E44" i="11" s="1"/>
  <c r="E45" i="11"/>
  <c r="D45" i="11"/>
  <c r="D41" i="11"/>
  <c r="E41" i="11" s="1"/>
  <c r="D42" i="11"/>
  <c r="E42" i="11" s="1"/>
  <c r="D30" i="11"/>
  <c r="E30" i="11" s="1"/>
  <c r="E29" i="11"/>
  <c r="D29" i="11"/>
  <c r="D27" i="11"/>
  <c r="E27" i="11" s="1"/>
  <c r="D28" i="11"/>
  <c r="E28" i="11" s="1"/>
  <c r="D24" i="11"/>
  <c r="E24" i="11" s="1"/>
  <c r="D26" i="11"/>
  <c r="E26" i="11" s="1"/>
  <c r="D25" i="11"/>
  <c r="E25" i="11" s="1"/>
  <c r="D18" i="11"/>
  <c r="E18" i="11" s="1"/>
  <c r="D21" i="11"/>
  <c r="E21" i="11" s="1"/>
  <c r="D20" i="11"/>
  <c r="E20" i="11" s="1"/>
  <c r="D19" i="11"/>
  <c r="E19" i="11" s="1"/>
  <c r="D16" i="11"/>
  <c r="E16" i="11" s="1"/>
  <c r="D17" i="11"/>
  <c r="E17" i="11" s="1"/>
  <c r="D6" i="11"/>
  <c r="E6" i="11" s="1"/>
  <c r="D8" i="11"/>
  <c r="E8" i="11" s="1"/>
  <c r="D7" i="11"/>
  <c r="E7" i="11" s="1"/>
  <c r="D4" i="11"/>
  <c r="E4" i="11" s="1"/>
  <c r="E5" i="11"/>
  <c r="D5" i="11"/>
  <c r="D33" i="11"/>
  <c r="E33" i="11" s="1"/>
  <c r="D32" i="11"/>
  <c r="E32" i="11" s="1"/>
  <c r="E31" i="11"/>
  <c r="E56" i="11"/>
  <c r="E58" i="11"/>
  <c r="E57" i="11"/>
  <c r="E3" i="11"/>
  <c r="E2" i="11"/>
  <c r="E23" i="11"/>
  <c r="E22" i="11"/>
  <c r="L4" i="2"/>
  <c r="M4" i="2"/>
  <c r="L5" i="2"/>
  <c r="M5" i="2"/>
  <c r="L6" i="2"/>
  <c r="M6" i="2"/>
  <c r="L7" i="2"/>
  <c r="M7" i="2"/>
  <c r="L8" i="2"/>
  <c r="M8" i="2"/>
  <c r="L9" i="2"/>
  <c r="M9" i="2"/>
  <c r="L10" i="2"/>
  <c r="M10" i="2"/>
  <c r="L11" i="2"/>
  <c r="M11" i="2"/>
  <c r="M3" i="2"/>
  <c r="N5" i="8"/>
  <c r="N6" i="8"/>
  <c r="N8" i="8"/>
  <c r="N7" i="8"/>
  <c r="N4" i="8"/>
  <c r="N3" i="8"/>
  <c r="M6" i="8"/>
  <c r="M8" i="8"/>
  <c r="M4" i="8"/>
  <c r="M3" i="8"/>
</calcChain>
</file>

<file path=xl/sharedStrings.xml><?xml version="1.0" encoding="utf-8"?>
<sst xmlns="http://schemas.openxmlformats.org/spreadsheetml/2006/main" count="208" uniqueCount="112">
  <si>
    <t>Birmingham</t>
  </si>
  <si>
    <t>Frankfurt am Main</t>
  </si>
  <si>
    <t>Lyon</t>
  </si>
  <si>
    <t>Brussels</t>
  </si>
  <si>
    <t>Montpellier</t>
  </si>
  <si>
    <t>Leipzig</t>
  </si>
  <si>
    <t>Cologne</t>
  </si>
  <si>
    <t>Copenhagen</t>
  </si>
  <si>
    <t>Lille</t>
  </si>
  <si>
    <t>Stuttgart</t>
  </si>
  <si>
    <t>London</t>
  </si>
  <si>
    <t>Budapest</t>
  </si>
  <si>
    <t>Both</t>
  </si>
  <si>
    <t>Only peripheral</t>
  </si>
  <si>
    <t>Amsterdam</t>
  </si>
  <si>
    <t xml:space="preserve">Only central </t>
  </si>
  <si>
    <t>Welfare effects for initial passenger  - 2050</t>
  </si>
  <si>
    <t>Welfare effects for new passenger  - 2050</t>
  </si>
  <si>
    <t>Paris</t>
  </si>
  <si>
    <t>Vienna</t>
  </si>
  <si>
    <t>Birmingham Curzon Street</t>
  </si>
  <si>
    <t>Birmingham International Airport</t>
  </si>
  <si>
    <t>NAME peripheral</t>
  </si>
  <si>
    <t>NAME central</t>
  </si>
  <si>
    <t>Station Brussel-Centraal</t>
  </si>
  <si>
    <t>Station Brussels Airport-Zaventem</t>
  </si>
  <si>
    <t>Kobenhavns Hovedbanegard</t>
  </si>
  <si>
    <t>Kobenhavns Lufthavn Kastrup</t>
  </si>
  <si>
    <t>Frankfurt am Main Hauptbahnhof</t>
  </si>
  <si>
    <t>Frankfurt Flughafen Fernbahnhof</t>
  </si>
  <si>
    <t>Bahnhof Leipzig/Halle Flughafen</t>
  </si>
  <si>
    <t>Hauptbahnhof Leipzig</t>
  </si>
  <si>
    <t>Lyon-Saint_Exupéry (airport)</t>
  </si>
  <si>
    <t>Part Dieu (central)</t>
  </si>
  <si>
    <t>Montpellier-Saint-Roch</t>
  </si>
  <si>
    <t>Montpellier-Sud-de-France</t>
  </si>
  <si>
    <t>Paris see QGIS</t>
  </si>
  <si>
    <t>Flughafen Wien</t>
  </si>
  <si>
    <t>Wien Hauptbahnhof</t>
  </si>
  <si>
    <t>ref.</t>
  </si>
  <si>
    <t>n/a</t>
  </si>
  <si>
    <t>Air pax surplus 2050</t>
  </si>
  <si>
    <t>I. Welfare effects for initial passenger  - 2050</t>
  </si>
  <si>
    <t>II. Welfare effects for new passenger  - 2050</t>
  </si>
  <si>
    <t>(a part of I)</t>
  </si>
  <si>
    <t>Total passenger welfare effects  - 2050</t>
  </si>
  <si>
    <t>Total passenger welfare effects  - 2024</t>
  </si>
  <si>
    <t>Florence N</t>
  </si>
  <si>
    <t>Florence NE</t>
  </si>
  <si>
    <t>Relocation cases</t>
  </si>
  <si>
    <t>Amsterdam S</t>
  </si>
  <si>
    <t>Amsterdan SW</t>
  </si>
  <si>
    <t>Stuttgart SW</t>
  </si>
  <si>
    <t>Stuttgart W</t>
  </si>
  <si>
    <t>Stuttgart NW</t>
  </si>
  <si>
    <t>Lille S</t>
  </si>
  <si>
    <t>Lille SW</t>
  </si>
  <si>
    <t>Lille W</t>
  </si>
  <si>
    <t>Brussels E</t>
  </si>
  <si>
    <t>Brussels NE</t>
  </si>
  <si>
    <t>Brussels SE</t>
  </si>
  <si>
    <t>Brussels SW</t>
  </si>
  <si>
    <t>Brussels NW</t>
  </si>
  <si>
    <t>Cologne NE</t>
  </si>
  <si>
    <t>Cologne E</t>
  </si>
  <si>
    <t>Cologne S</t>
  </si>
  <si>
    <t>Cologne SW</t>
  </si>
  <si>
    <t>Cologne W</t>
  </si>
  <si>
    <t>Cologne NW</t>
  </si>
  <si>
    <t>Frankfurt Am Main N</t>
  </si>
  <si>
    <t>Frankfurt Am Main NE</t>
  </si>
  <si>
    <t>Frankfurt Am Main E</t>
  </si>
  <si>
    <t>Frankfurt Am Main SE</t>
  </si>
  <si>
    <t>Frankfurt Am Main S</t>
  </si>
  <si>
    <t>Frankfurt Am Main SW</t>
  </si>
  <si>
    <t>Frankfurt Am Main W</t>
  </si>
  <si>
    <t>Mannheim N</t>
  </si>
  <si>
    <t>Mannheim E</t>
  </si>
  <si>
    <t>Mannheim SE</t>
  </si>
  <si>
    <t>Mannheim S</t>
  </si>
  <si>
    <t>Mannheim SW</t>
  </si>
  <si>
    <t>Mannheim W</t>
  </si>
  <si>
    <t>Mannheim NW</t>
  </si>
  <si>
    <t>London N</t>
  </si>
  <si>
    <t>London NE</t>
  </si>
  <si>
    <t>London E</t>
  </si>
  <si>
    <t>London SE</t>
  </si>
  <si>
    <t>London S</t>
  </si>
  <si>
    <t>London SW</t>
  </si>
  <si>
    <t>London W</t>
  </si>
  <si>
    <t>Budapest N</t>
  </si>
  <si>
    <t>Budapest NE</t>
  </si>
  <si>
    <t>Budapest E</t>
  </si>
  <si>
    <t>Budapest SE</t>
  </si>
  <si>
    <t>Budapest S</t>
  </si>
  <si>
    <t>Budapest W</t>
  </si>
  <si>
    <t>Budapest NW</t>
  </si>
  <si>
    <t>Paris N</t>
  </si>
  <si>
    <t>Paris NE</t>
  </si>
  <si>
    <t>Paris E</t>
  </si>
  <si>
    <t>Paris SE</t>
  </si>
  <si>
    <t>Paris S</t>
  </si>
  <si>
    <t>Paris SW</t>
  </si>
  <si>
    <t>Paris W</t>
  </si>
  <si>
    <t>Paris NW</t>
  </si>
  <si>
    <t>Welfare effects initial pax 2050</t>
  </si>
  <si>
    <t>Welfare effects induced pax 2050</t>
  </si>
  <si>
    <t>Total pax welfare effects  - 2050</t>
  </si>
  <si>
    <t>Total pax welfare effects  - 2024</t>
  </si>
  <si>
    <r>
      <t xml:space="preserve">Discount factor </t>
    </r>
    <r>
      <rPr>
        <b/>
        <i/>
        <sz val="11"/>
        <color theme="1"/>
        <rFont val="Aptos Narrow"/>
        <family val="2"/>
        <scheme val="minor"/>
      </rPr>
      <t>r</t>
    </r>
    <r>
      <rPr>
        <b/>
        <sz val="11"/>
        <color theme="1"/>
        <rFont val="Aptos Narrow"/>
        <family val="2"/>
        <scheme val="minor"/>
      </rPr>
      <t>:</t>
    </r>
  </si>
  <si>
    <t>Stations to toggle in the Python code for the Q2 iterations:</t>
  </si>
  <si>
    <t>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</si>
</sst>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"/>
  </numFmts>
  <fonts count="5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0" fillId="0" borderId="3" xfId="0" applyBorder="1"/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quotePrefix="1" applyAlignment="1">
      <alignment horizontal="left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/>
    <xf numFmtId="0" fontId="0" fillId="0" borderId="11" xfId="0" applyBorder="1"/>
    <xf numFmtId="1" fontId="0" fillId="0" borderId="9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0" fillId="2" borderId="1" xfId="0" applyFill="1" applyBorder="1"/>
    <xf numFmtId="0" fontId="0" fillId="2" borderId="11" xfId="0" applyFill="1" applyBorder="1"/>
    <xf numFmtId="164" fontId="0" fillId="0" borderId="2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5" xfId="0" applyFont="1" applyBorder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12" xfId="0" applyNumberFormat="1" applyBorder="1" applyAlignment="1">
      <alignment horizontal="center"/>
    </xf>
    <xf numFmtId="0" fontId="2" fillId="0" borderId="3" xfId="0" applyFont="1" applyBorder="1"/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2" borderId="3" xfId="0" applyFill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3EB9E-0D47-422B-B8CA-E4EE56E67747}">
  <dimension ref="A1:P23"/>
  <sheetViews>
    <sheetView zoomScale="85" zoomScaleNormal="85" workbookViewId="0">
      <pane xSplit="1" topLeftCell="B1" activePane="topRight" state="frozen"/>
      <selection activeCell="A4" sqref="A4"/>
      <selection pane="topRight" activeCell="M3" sqref="M3"/>
    </sheetView>
  </sheetViews>
  <sheetFormatPr defaultRowHeight="14.4" x14ac:dyDescent="0.3"/>
  <cols>
    <col min="1" max="1" width="19.21875" customWidth="1"/>
    <col min="2" max="2" width="12.44140625" customWidth="1"/>
    <col min="3" max="3" width="16.5546875" customWidth="1"/>
    <col min="4" max="4" width="14.5546875" customWidth="1"/>
    <col min="5" max="5" width="12.77734375" customWidth="1"/>
    <col min="6" max="6" width="13" customWidth="1"/>
    <col min="7" max="7" width="12.33203125" customWidth="1"/>
    <col min="8" max="9" width="16.44140625" customWidth="1"/>
    <col min="10" max="10" width="16.109375" customWidth="1"/>
    <col min="11" max="11" width="14" customWidth="1"/>
    <col min="12" max="12" width="14.5546875" customWidth="1"/>
    <col min="13" max="13" width="11.109375" customWidth="1"/>
    <col min="15" max="15" width="18.5546875" customWidth="1"/>
  </cols>
  <sheetData>
    <row r="1" spans="1:16" x14ac:dyDescent="0.3">
      <c r="B1" s="42" t="s">
        <v>16</v>
      </c>
      <c r="C1" s="43"/>
      <c r="D1" s="44"/>
      <c r="E1" s="42" t="s">
        <v>17</v>
      </c>
      <c r="F1" s="43"/>
      <c r="G1" s="44"/>
      <c r="H1" s="42" t="s">
        <v>45</v>
      </c>
      <c r="I1" s="43"/>
      <c r="J1" s="44"/>
      <c r="K1" s="42" t="s">
        <v>46</v>
      </c>
      <c r="L1" s="43"/>
      <c r="M1" s="44"/>
    </row>
    <row r="2" spans="1:16" x14ac:dyDescent="0.3">
      <c r="A2" s="3" t="s">
        <v>111</v>
      </c>
      <c r="B2" s="7" t="s">
        <v>15</v>
      </c>
      <c r="C2" s="8" t="s">
        <v>13</v>
      </c>
      <c r="D2" s="9" t="s">
        <v>12</v>
      </c>
      <c r="E2" s="7" t="s">
        <v>15</v>
      </c>
      <c r="F2" s="8" t="s">
        <v>13</v>
      </c>
      <c r="G2" s="9" t="s">
        <v>12</v>
      </c>
      <c r="H2" s="7" t="s">
        <v>15</v>
      </c>
      <c r="I2" s="8" t="s">
        <v>13</v>
      </c>
      <c r="J2" s="9" t="s">
        <v>12</v>
      </c>
      <c r="K2" s="7" t="s">
        <v>15</v>
      </c>
      <c r="L2" s="8" t="s">
        <v>13</v>
      </c>
      <c r="M2" s="9" t="s">
        <v>12</v>
      </c>
      <c r="O2" s="4" t="s">
        <v>109</v>
      </c>
      <c r="P2" s="4">
        <v>0.04</v>
      </c>
    </row>
    <row r="3" spans="1:16" x14ac:dyDescent="0.3">
      <c r="A3" t="s">
        <v>0</v>
      </c>
      <c r="B3" s="6" t="s">
        <v>39</v>
      </c>
      <c r="C3" s="18">
        <v>178.012</v>
      </c>
      <c r="D3" s="19">
        <v>185.84100000000001</v>
      </c>
      <c r="E3" s="22" t="s">
        <v>39</v>
      </c>
      <c r="F3" s="18">
        <v>47.518000000000001</v>
      </c>
      <c r="G3" s="19">
        <v>49.061999999999998</v>
      </c>
      <c r="H3" s="22" t="s">
        <v>39</v>
      </c>
      <c r="I3" s="18">
        <v>225.53</v>
      </c>
      <c r="J3" s="19">
        <v>234.90299999999999</v>
      </c>
      <c r="K3" s="22" t="s">
        <v>39</v>
      </c>
      <c r="L3" s="18">
        <f>I3/((1+$P$2)^26)</f>
        <v>81.346242704169669</v>
      </c>
      <c r="M3" s="17">
        <f>J3/((1+$P$2)^26)</f>
        <v>84.726982884483519</v>
      </c>
    </row>
    <row r="4" spans="1:16" x14ac:dyDescent="0.3">
      <c r="A4" t="s">
        <v>3</v>
      </c>
      <c r="B4" s="6" t="s">
        <v>39</v>
      </c>
      <c r="C4" s="18">
        <v>-297.99</v>
      </c>
      <c r="D4" s="19">
        <v>-27.98</v>
      </c>
      <c r="E4" s="22" t="s">
        <v>39</v>
      </c>
      <c r="F4" s="18">
        <v>-25.18</v>
      </c>
      <c r="G4" s="19">
        <v>-3.907</v>
      </c>
      <c r="H4" s="22" t="s">
        <v>39</v>
      </c>
      <c r="I4" s="18">
        <v>-323.17</v>
      </c>
      <c r="J4" s="19">
        <v>-31.885999999999999</v>
      </c>
      <c r="K4" s="22" t="s">
        <v>39</v>
      </c>
      <c r="L4" s="18">
        <f t="shared" ref="L4:L11" si="0">I4/((1+$P$2)^26)</f>
        <v>-116.56393940808989</v>
      </c>
      <c r="M4" s="19">
        <f t="shared" ref="M4:M11" si="1">J4/((1+$P$2)^26)</f>
        <v>-11.500936881413356</v>
      </c>
      <c r="N4" s="1"/>
    </row>
    <row r="5" spans="1:16" x14ac:dyDescent="0.3">
      <c r="A5" t="s">
        <v>7</v>
      </c>
      <c r="B5" s="6" t="s">
        <v>39</v>
      </c>
      <c r="C5" s="18">
        <v>84.378</v>
      </c>
      <c r="D5" s="19">
        <v>59.176000000000002</v>
      </c>
      <c r="E5" s="22" t="s">
        <v>39</v>
      </c>
      <c r="F5" s="18">
        <v>21.273</v>
      </c>
      <c r="G5" s="19">
        <v>15.038</v>
      </c>
      <c r="H5" s="22" t="s">
        <v>39</v>
      </c>
      <c r="I5" s="18">
        <v>105.651</v>
      </c>
      <c r="J5" s="19">
        <v>74.213999999999999</v>
      </c>
      <c r="K5" s="22" t="s">
        <v>39</v>
      </c>
      <c r="L5" s="18">
        <f t="shared" si="0"/>
        <v>38.107178148974548</v>
      </c>
      <c r="M5" s="19">
        <f t="shared" si="1"/>
        <v>26.768190733149684</v>
      </c>
    </row>
    <row r="6" spans="1:16" x14ac:dyDescent="0.3">
      <c r="A6" t="s">
        <v>1</v>
      </c>
      <c r="B6" s="6" t="s">
        <v>39</v>
      </c>
      <c r="C6" s="18">
        <v>443.28300000000002</v>
      </c>
      <c r="D6" s="18">
        <v>376.40300000000002</v>
      </c>
      <c r="E6" s="22" t="s">
        <v>39</v>
      </c>
      <c r="F6" s="18">
        <v>74.114999999999995</v>
      </c>
      <c r="G6" s="19">
        <v>67.039000000000001</v>
      </c>
      <c r="H6" s="22" t="s">
        <v>39</v>
      </c>
      <c r="I6" s="18">
        <v>517.39800000000002</v>
      </c>
      <c r="J6" s="19">
        <v>443.44099999999997</v>
      </c>
      <c r="K6" s="22" t="s">
        <v>39</v>
      </c>
      <c r="L6" s="18">
        <f t="shared" si="0"/>
        <v>186.61988774288113</v>
      </c>
      <c r="M6" s="19">
        <f t="shared" si="1"/>
        <v>159.94439414259611</v>
      </c>
    </row>
    <row r="7" spans="1:16" x14ac:dyDescent="0.3">
      <c r="A7" t="s">
        <v>5</v>
      </c>
      <c r="B7" s="6" t="s">
        <v>39</v>
      </c>
      <c r="C7" s="18">
        <v>-28.611999999999998</v>
      </c>
      <c r="D7" s="19">
        <v>-3.94</v>
      </c>
      <c r="E7" s="22" t="s">
        <v>39</v>
      </c>
      <c r="F7" s="18">
        <v>-6.423</v>
      </c>
      <c r="G7" s="19">
        <v>-0.54600000000000004</v>
      </c>
      <c r="H7" s="22" t="s">
        <v>39</v>
      </c>
      <c r="I7" s="18">
        <v>-35.034999999999997</v>
      </c>
      <c r="J7" s="19">
        <v>-4.4859999999999998</v>
      </c>
      <c r="K7" s="22" t="s">
        <v>39</v>
      </c>
      <c r="L7" s="18">
        <f t="shared" si="0"/>
        <v>-12.636747275930405</v>
      </c>
      <c r="M7" s="19">
        <f t="shared" si="1"/>
        <v>-1.6180518989531554</v>
      </c>
    </row>
    <row r="8" spans="1:16" x14ac:dyDescent="0.3">
      <c r="A8" t="s">
        <v>2</v>
      </c>
      <c r="B8" s="6" t="s">
        <v>39</v>
      </c>
      <c r="C8" s="18">
        <v>187.74299999999999</v>
      </c>
      <c r="D8" s="19">
        <v>254.077</v>
      </c>
      <c r="E8" s="22" t="s">
        <v>39</v>
      </c>
      <c r="F8" s="18">
        <v>67.334999999999994</v>
      </c>
      <c r="G8" s="19">
        <v>72.043999999999997</v>
      </c>
      <c r="H8" s="22" t="s">
        <v>39</v>
      </c>
      <c r="I8" s="18">
        <v>255.078</v>
      </c>
      <c r="J8" s="19">
        <v>326.12</v>
      </c>
      <c r="K8" s="22" t="s">
        <v>39</v>
      </c>
      <c r="L8" s="18">
        <f t="shared" si="0"/>
        <v>92.003888158977489</v>
      </c>
      <c r="M8" s="19">
        <f t="shared" si="1"/>
        <v>117.62797264525258</v>
      </c>
    </row>
    <row r="9" spans="1:16" x14ac:dyDescent="0.3">
      <c r="A9" t="s">
        <v>4</v>
      </c>
      <c r="B9" s="6" t="s">
        <v>39</v>
      </c>
      <c r="C9" s="18">
        <v>82.409000000000006</v>
      </c>
      <c r="D9" s="19">
        <v>74.222999999999999</v>
      </c>
      <c r="E9" s="22" t="s">
        <v>39</v>
      </c>
      <c r="F9" s="18">
        <v>20.795999999999999</v>
      </c>
      <c r="G9" s="19">
        <v>18.754999999999999</v>
      </c>
      <c r="H9" s="22" t="s">
        <v>39</v>
      </c>
      <c r="I9" s="18">
        <v>103.205</v>
      </c>
      <c r="J9" s="19">
        <v>92.977999999999994</v>
      </c>
      <c r="K9" s="22" t="s">
        <v>39</v>
      </c>
      <c r="L9" s="18">
        <f t="shared" si="0"/>
        <v>37.224932285211864</v>
      </c>
      <c r="M9" s="19">
        <f t="shared" si="1"/>
        <v>33.536163499970236</v>
      </c>
    </row>
    <row r="10" spans="1:16" x14ac:dyDescent="0.3">
      <c r="A10" t="s">
        <v>18</v>
      </c>
      <c r="B10" s="6" t="s">
        <v>39</v>
      </c>
      <c r="C10" s="18">
        <v>799.22699999999998</v>
      </c>
      <c r="D10" s="19">
        <v>683.94299999999998</v>
      </c>
      <c r="E10" s="22" t="s">
        <v>39</v>
      </c>
      <c r="F10" s="18">
        <v>125.617</v>
      </c>
      <c r="G10" s="19">
        <v>135.68799999999999</v>
      </c>
      <c r="H10" s="22" t="s">
        <v>39</v>
      </c>
      <c r="I10" s="18">
        <v>924.84400000000005</v>
      </c>
      <c r="J10" s="19">
        <v>819.63099999999997</v>
      </c>
      <c r="K10" s="22" t="s">
        <v>39</v>
      </c>
      <c r="L10" s="18">
        <f t="shared" si="0"/>
        <v>333.58127294592782</v>
      </c>
      <c r="M10" s="19">
        <f t="shared" si="1"/>
        <v>295.63207668097942</v>
      </c>
    </row>
    <row r="11" spans="1:16" x14ac:dyDescent="0.3">
      <c r="A11" s="2" t="s">
        <v>19</v>
      </c>
      <c r="B11" s="7" t="s">
        <v>39</v>
      </c>
      <c r="C11" s="20">
        <v>-265.26499999999999</v>
      </c>
      <c r="D11" s="21">
        <v>-47.32</v>
      </c>
      <c r="E11" s="29" t="s">
        <v>39</v>
      </c>
      <c r="F11" s="20">
        <v>-50.966000000000001</v>
      </c>
      <c r="G11" s="21">
        <v>-7.673</v>
      </c>
      <c r="H11" s="29" t="s">
        <v>39</v>
      </c>
      <c r="I11" s="20">
        <v>-316.62099999999998</v>
      </c>
      <c r="J11" s="21">
        <v>-54.993000000000002</v>
      </c>
      <c r="K11" s="29" t="s">
        <v>39</v>
      </c>
      <c r="L11" s="20">
        <f t="shared" si="0"/>
        <v>-114.20178562158873</v>
      </c>
      <c r="M11" s="21">
        <f t="shared" si="1"/>
        <v>-19.835382986877146</v>
      </c>
    </row>
    <row r="12" spans="1:16" x14ac:dyDescent="0.3">
      <c r="B12" s="4"/>
      <c r="H12" s="1"/>
      <c r="I12" s="1"/>
      <c r="J12" s="1"/>
    </row>
    <row r="13" spans="1:16" x14ac:dyDescent="0.3">
      <c r="B13" s="4" t="s">
        <v>110</v>
      </c>
      <c r="E13" s="5"/>
    </row>
    <row r="14" spans="1:16" x14ac:dyDescent="0.3">
      <c r="B14" s="10" t="s">
        <v>22</v>
      </c>
      <c r="D14" t="s">
        <v>23</v>
      </c>
    </row>
    <row r="15" spans="1:16" x14ac:dyDescent="0.3">
      <c r="B15" t="s">
        <v>21</v>
      </c>
      <c r="D15" t="s">
        <v>20</v>
      </c>
    </row>
    <row r="16" spans="1:16" x14ac:dyDescent="0.3">
      <c r="A16" s="4"/>
      <c r="B16" t="s">
        <v>25</v>
      </c>
      <c r="D16" t="s">
        <v>24</v>
      </c>
    </row>
    <row r="17" spans="1:4" x14ac:dyDescent="0.3">
      <c r="A17" s="1"/>
      <c r="B17" t="s">
        <v>27</v>
      </c>
      <c r="D17" t="s">
        <v>26</v>
      </c>
    </row>
    <row r="18" spans="1:4" x14ac:dyDescent="0.3">
      <c r="B18" t="s">
        <v>29</v>
      </c>
      <c r="D18" t="s">
        <v>28</v>
      </c>
    </row>
    <row r="19" spans="1:4" x14ac:dyDescent="0.3">
      <c r="A19" s="4"/>
      <c r="B19" t="s">
        <v>30</v>
      </c>
      <c r="D19" t="s">
        <v>31</v>
      </c>
    </row>
    <row r="20" spans="1:4" x14ac:dyDescent="0.3">
      <c r="B20" t="s">
        <v>32</v>
      </c>
      <c r="D20" t="s">
        <v>33</v>
      </c>
    </row>
    <row r="21" spans="1:4" x14ac:dyDescent="0.3">
      <c r="B21" t="s">
        <v>35</v>
      </c>
      <c r="D21" t="s">
        <v>34</v>
      </c>
    </row>
    <row r="22" spans="1:4" x14ac:dyDescent="0.3">
      <c r="A22" s="4"/>
      <c r="B22" s="1" t="s">
        <v>36</v>
      </c>
      <c r="D22" s="1" t="s">
        <v>36</v>
      </c>
    </row>
    <row r="23" spans="1:4" x14ac:dyDescent="0.3">
      <c r="B23" t="s">
        <v>37</v>
      </c>
      <c r="D23" t="s">
        <v>38</v>
      </c>
    </row>
  </sheetData>
  <mergeCells count="4">
    <mergeCell ref="B1:D1"/>
    <mergeCell ref="E1:G1"/>
    <mergeCell ref="H1:J1"/>
    <mergeCell ref="K1:M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ED967-904A-44E2-912A-5F12580B343F}">
  <dimension ref="A1:Q9"/>
  <sheetViews>
    <sheetView zoomScaleNormal="100" workbookViewId="0">
      <pane xSplit="1" topLeftCell="B1" activePane="topRight" state="frozen"/>
      <selection pane="topRight" activeCell="C10" sqref="C10"/>
    </sheetView>
  </sheetViews>
  <sheetFormatPr defaultRowHeight="14.4" x14ac:dyDescent="0.3"/>
  <cols>
    <col min="1" max="1" width="17.6640625" customWidth="1"/>
    <col min="2" max="2" width="12.5546875" customWidth="1"/>
    <col min="3" max="3" width="14.77734375" customWidth="1"/>
    <col min="4" max="4" width="12.21875" customWidth="1"/>
    <col min="5" max="5" width="13.21875" customWidth="1"/>
    <col min="6" max="6" width="14" customWidth="1"/>
    <col min="7" max="7" width="11.6640625" customWidth="1"/>
    <col min="8" max="8" width="11.44140625" customWidth="1"/>
    <col min="9" max="9" width="14.21875" customWidth="1"/>
    <col min="10" max="10" width="11.6640625" customWidth="1"/>
    <col min="11" max="11" width="22.6640625" customWidth="1"/>
    <col min="12" max="12" width="12.44140625" customWidth="1"/>
    <col min="13" max="13" width="13.5546875" customWidth="1"/>
    <col min="14" max="14" width="10.109375" customWidth="1"/>
    <col min="16" max="16" width="16.44140625" customWidth="1"/>
  </cols>
  <sheetData>
    <row r="1" spans="1:17" x14ac:dyDescent="0.3">
      <c r="B1" s="45" t="s">
        <v>42</v>
      </c>
      <c r="C1" s="46"/>
      <c r="D1" s="47"/>
      <c r="E1" s="45" t="s">
        <v>43</v>
      </c>
      <c r="F1" s="46"/>
      <c r="G1" s="47"/>
      <c r="H1" s="45" t="s">
        <v>45</v>
      </c>
      <c r="I1" s="46"/>
      <c r="J1" s="47"/>
      <c r="K1" s="30" t="s">
        <v>41</v>
      </c>
      <c r="L1" s="45" t="s">
        <v>46</v>
      </c>
      <c r="M1" s="46"/>
      <c r="N1" s="47"/>
    </row>
    <row r="2" spans="1:17" x14ac:dyDescent="0.3">
      <c r="A2" s="3" t="s">
        <v>111</v>
      </c>
      <c r="B2" s="13" t="s">
        <v>15</v>
      </c>
      <c r="C2" s="31" t="s">
        <v>13</v>
      </c>
      <c r="D2" s="32" t="s">
        <v>12</v>
      </c>
      <c r="E2" s="13" t="s">
        <v>15</v>
      </c>
      <c r="F2" s="31" t="s">
        <v>13</v>
      </c>
      <c r="G2" s="32" t="s">
        <v>12</v>
      </c>
      <c r="H2" s="13" t="s">
        <v>15</v>
      </c>
      <c r="I2" s="31" t="s">
        <v>13</v>
      </c>
      <c r="J2" s="32" t="s">
        <v>12</v>
      </c>
      <c r="K2" s="33" t="s">
        <v>44</v>
      </c>
      <c r="L2" s="13" t="s">
        <v>15</v>
      </c>
      <c r="M2" s="31" t="s">
        <v>13</v>
      </c>
      <c r="N2" s="32" t="s">
        <v>12</v>
      </c>
      <c r="P2" s="4" t="s">
        <v>109</v>
      </c>
      <c r="Q2" s="4">
        <v>0.04</v>
      </c>
    </row>
    <row r="3" spans="1:17" x14ac:dyDescent="0.3">
      <c r="A3" t="s">
        <v>14</v>
      </c>
      <c r="B3" s="12" t="s">
        <v>39</v>
      </c>
      <c r="C3" s="16">
        <v>107.252</v>
      </c>
      <c r="D3" s="17">
        <v>63.276000000000003</v>
      </c>
      <c r="E3" s="6" t="s">
        <v>39</v>
      </c>
      <c r="F3" s="18">
        <v>7.758</v>
      </c>
      <c r="G3" s="19">
        <v>4.7640000000000002</v>
      </c>
      <c r="H3" s="6" t="s">
        <v>39</v>
      </c>
      <c r="I3" s="18">
        <v>115.01</v>
      </c>
      <c r="J3" s="19">
        <v>68.040000000000006</v>
      </c>
      <c r="K3" s="34" t="s">
        <v>40</v>
      </c>
      <c r="L3" s="6" t="s">
        <v>39</v>
      </c>
      <c r="M3" s="18">
        <f>I3/((1+$Q$2)^26)</f>
        <v>41.482868680027288</v>
      </c>
      <c r="N3" s="19">
        <f>J3/((1+$Q$2)^26)</f>
        <v>24.541295408999712</v>
      </c>
    </row>
    <row r="4" spans="1:17" x14ac:dyDescent="0.3">
      <c r="A4" t="s">
        <v>11</v>
      </c>
      <c r="B4" s="6" t="s">
        <v>39</v>
      </c>
      <c r="C4" s="18">
        <v>43.87</v>
      </c>
      <c r="D4" s="19">
        <v>62.332999999999998</v>
      </c>
      <c r="E4" s="6" t="s">
        <v>39</v>
      </c>
      <c r="F4" s="18">
        <v>-1.2050000000000001</v>
      </c>
      <c r="G4" s="19">
        <v>3.972</v>
      </c>
      <c r="H4" s="6" t="s">
        <v>39</v>
      </c>
      <c r="I4" s="18">
        <v>42.664999999999999</v>
      </c>
      <c r="J4" s="19">
        <v>66.305000000000007</v>
      </c>
      <c r="K4" s="36">
        <v>45.686999999999998</v>
      </c>
      <c r="L4" s="6" t="s">
        <v>39</v>
      </c>
      <c r="M4" s="18">
        <f>I4/((1+$Q$2)^26)</f>
        <v>15.388806123235929</v>
      </c>
      <c r="N4" s="19">
        <f>J4/((1+$Q$2)^26)</f>
        <v>23.915499589854878</v>
      </c>
    </row>
    <row r="5" spans="1:17" x14ac:dyDescent="0.3">
      <c r="A5" t="s">
        <v>6</v>
      </c>
      <c r="B5" s="6" t="s">
        <v>39</v>
      </c>
      <c r="C5" s="18" t="s">
        <v>40</v>
      </c>
      <c r="D5" s="19">
        <v>24.09</v>
      </c>
      <c r="E5" s="6" t="s">
        <v>39</v>
      </c>
      <c r="F5" s="18" t="s">
        <v>40</v>
      </c>
      <c r="G5" s="19">
        <v>5.7140000000000004</v>
      </c>
      <c r="H5" s="6" t="s">
        <v>39</v>
      </c>
      <c r="I5" s="18" t="s">
        <v>40</v>
      </c>
      <c r="J5" s="19">
        <v>29.803999999999998</v>
      </c>
      <c r="K5" s="36" t="s">
        <v>40</v>
      </c>
      <c r="L5" s="6" t="s">
        <v>39</v>
      </c>
      <c r="M5" s="18" t="s">
        <v>40</v>
      </c>
      <c r="N5" s="19">
        <f>J5/((1+$Q$2)^26)</f>
        <v>10.749981898439556</v>
      </c>
    </row>
    <row r="6" spans="1:17" x14ac:dyDescent="0.3">
      <c r="A6" t="s">
        <v>8</v>
      </c>
      <c r="B6" s="6" t="s">
        <v>39</v>
      </c>
      <c r="C6" s="18">
        <v>445.35899999999998</v>
      </c>
      <c r="D6" s="19">
        <v>426.65</v>
      </c>
      <c r="E6" s="6" t="s">
        <v>39</v>
      </c>
      <c r="F6" s="18">
        <v>68.635999999999996</v>
      </c>
      <c r="G6" s="19">
        <v>65.537000000000006</v>
      </c>
      <c r="H6" s="6" t="s">
        <v>39</v>
      </c>
      <c r="I6" s="18">
        <v>513.99599999999998</v>
      </c>
      <c r="J6" s="19">
        <v>492.18799999999999</v>
      </c>
      <c r="K6" s="36">
        <v>1.2E-2</v>
      </c>
      <c r="L6" s="6" t="s">
        <v>39</v>
      </c>
      <c r="M6" s="18">
        <f>I6/((1+$Q$2)^26)</f>
        <v>185.39282297243113</v>
      </c>
      <c r="N6" s="19">
        <f>J6/((1+$Q$2)^26)</f>
        <v>177.52691218055188</v>
      </c>
    </row>
    <row r="7" spans="1:17" x14ac:dyDescent="0.3">
      <c r="A7" t="s">
        <v>10</v>
      </c>
      <c r="B7" s="6" t="s">
        <v>39</v>
      </c>
      <c r="C7" s="18" t="s">
        <v>40</v>
      </c>
      <c r="D7" s="19">
        <v>-207.56700000000001</v>
      </c>
      <c r="E7" s="6" t="s">
        <v>39</v>
      </c>
      <c r="F7" s="18" t="s">
        <v>40</v>
      </c>
      <c r="G7" s="19">
        <v>-27.062000000000001</v>
      </c>
      <c r="H7" s="6" t="s">
        <v>39</v>
      </c>
      <c r="I7" s="18" t="s">
        <v>40</v>
      </c>
      <c r="J7" s="19">
        <v>-234.62899999999999</v>
      </c>
      <c r="K7" s="36" t="s">
        <v>40</v>
      </c>
      <c r="L7" s="6" t="s">
        <v>39</v>
      </c>
      <c r="M7" s="18" t="s">
        <v>40</v>
      </c>
      <c r="N7" s="19">
        <f>J7/((1+$Q$2)^26)</f>
        <v>-84.62815403465892</v>
      </c>
    </row>
    <row r="8" spans="1:17" x14ac:dyDescent="0.3">
      <c r="A8" t="s">
        <v>9</v>
      </c>
      <c r="B8" s="7" t="s">
        <v>39</v>
      </c>
      <c r="C8" s="20">
        <v>-39.545999999999999</v>
      </c>
      <c r="D8" s="21">
        <v>6.5339999999999998</v>
      </c>
      <c r="E8" s="7" t="s">
        <v>39</v>
      </c>
      <c r="F8" s="20">
        <v>2.8959999999999999</v>
      </c>
      <c r="G8" s="20">
        <v>5.2190000000000003</v>
      </c>
      <c r="H8" s="7" t="s">
        <v>39</v>
      </c>
      <c r="I8" s="20">
        <v>-36.65</v>
      </c>
      <c r="J8" s="20">
        <v>11.573</v>
      </c>
      <c r="K8" s="37">
        <v>3.1120000000000001</v>
      </c>
      <c r="L8" s="7" t="s">
        <v>39</v>
      </c>
      <c r="M8" s="20">
        <f>I8/((1+$Q$2)^26)</f>
        <v>-13.219260387122858</v>
      </c>
      <c r="N8" s="21">
        <f>J8/((1+$Q$2)^26)</f>
        <v>4.1742564927741572</v>
      </c>
    </row>
    <row r="9" spans="1:17" x14ac:dyDescent="0.3">
      <c r="A9" s="11"/>
    </row>
  </sheetData>
  <sortState xmlns:xlrd2="http://schemas.microsoft.com/office/spreadsheetml/2017/richdata2" ref="A3:N36">
    <sortCondition ref="A1:A36"/>
  </sortState>
  <mergeCells count="4">
    <mergeCell ref="B1:D1"/>
    <mergeCell ref="E1:G1"/>
    <mergeCell ref="H1:J1"/>
    <mergeCell ref="L1:N1"/>
  </mergeCells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8FDE0-5355-46F1-8A33-E08BCA747BBE}">
  <dimension ref="A1:H70"/>
  <sheetViews>
    <sheetView tabSelected="1" zoomScaleNormal="100" workbookViewId="0">
      <selection activeCell="B46" sqref="B46"/>
    </sheetView>
  </sheetViews>
  <sheetFormatPr defaultRowHeight="14.4" x14ac:dyDescent="0.3"/>
  <cols>
    <col min="1" max="1" width="19.88671875" customWidth="1"/>
    <col min="2" max="2" width="28" customWidth="1"/>
    <col min="3" max="3" width="28.33203125" customWidth="1"/>
    <col min="4" max="4" width="27.6640625" customWidth="1"/>
    <col min="5" max="5" width="30" customWidth="1"/>
    <col min="7" max="7" width="15.88671875" customWidth="1"/>
    <col min="8" max="8" width="4.77734375" customWidth="1"/>
  </cols>
  <sheetData>
    <row r="1" spans="1:8" x14ac:dyDescent="0.3">
      <c r="A1" s="38" t="s">
        <v>49</v>
      </c>
      <c r="B1" s="39" t="s">
        <v>105</v>
      </c>
      <c r="C1" s="28" t="s">
        <v>106</v>
      </c>
      <c r="D1" s="28" t="s">
        <v>107</v>
      </c>
      <c r="E1" s="40" t="s">
        <v>108</v>
      </c>
      <c r="G1" s="1"/>
    </row>
    <row r="2" spans="1:8" x14ac:dyDescent="0.3">
      <c r="A2" s="14" t="s">
        <v>50</v>
      </c>
      <c r="B2" s="6">
        <v>-19.837</v>
      </c>
      <c r="C2" s="5">
        <v>-2.1030000000000002</v>
      </c>
      <c r="D2" s="5">
        <v>-21.940999999999999</v>
      </c>
      <c r="E2" s="19">
        <f t="shared" ref="E2:E33" si="0">D2/((1+$H$2)^26)</f>
        <v>-7.9138824598598267</v>
      </c>
      <c r="G2" s="4" t="s">
        <v>109</v>
      </c>
      <c r="H2" s="4">
        <v>0.04</v>
      </c>
    </row>
    <row r="3" spans="1:8" x14ac:dyDescent="0.3">
      <c r="A3" s="2" t="s">
        <v>51</v>
      </c>
      <c r="B3" s="7">
        <v>-58.676000000000002</v>
      </c>
      <c r="C3" s="8">
        <v>0</v>
      </c>
      <c r="D3" s="8">
        <v>-58.676000000000002</v>
      </c>
      <c r="E3" s="19">
        <f t="shared" si="0"/>
        <v>-21.163801431782289</v>
      </c>
    </row>
    <row r="4" spans="1:8" x14ac:dyDescent="0.3">
      <c r="A4" s="14" t="s">
        <v>58</v>
      </c>
      <c r="B4" s="6">
        <v>22.093</v>
      </c>
      <c r="C4" s="5">
        <v>5.6459999999999999</v>
      </c>
      <c r="D4" s="35">
        <f t="shared" ref="D4:D21" si="1">B4+C4</f>
        <v>27.739000000000001</v>
      </c>
      <c r="E4" s="17">
        <f t="shared" si="0"/>
        <v>10.005158632425676</v>
      </c>
    </row>
    <row r="5" spans="1:8" x14ac:dyDescent="0.3">
      <c r="A5" s="14" t="s">
        <v>59</v>
      </c>
      <c r="B5" s="6">
        <v>-75.605999999999995</v>
      </c>
      <c r="C5" s="5">
        <v>-9.7829999999999995</v>
      </c>
      <c r="D5" s="35">
        <f t="shared" si="1"/>
        <v>-85.388999999999996</v>
      </c>
      <c r="E5" s="19">
        <f t="shared" si="0"/>
        <v>-30.798892911215109</v>
      </c>
    </row>
    <row r="6" spans="1:8" x14ac:dyDescent="0.3">
      <c r="A6" s="14" t="s">
        <v>62</v>
      </c>
      <c r="B6" s="6">
        <v>-62.28</v>
      </c>
      <c r="C6" s="5">
        <v>-6.1829999999999998</v>
      </c>
      <c r="D6" s="35">
        <f t="shared" si="1"/>
        <v>-68.462999999999994</v>
      </c>
      <c r="E6" s="19">
        <f t="shared" si="0"/>
        <v>-24.693866954531849</v>
      </c>
    </row>
    <row r="7" spans="1:8" x14ac:dyDescent="0.3">
      <c r="A7" s="23" t="s">
        <v>60</v>
      </c>
      <c r="B7" s="6">
        <v>99.843000000000004</v>
      </c>
      <c r="C7" s="5">
        <v>16.776</v>
      </c>
      <c r="D7" s="35">
        <f t="shared" si="1"/>
        <v>116.619</v>
      </c>
      <c r="E7" s="19">
        <f t="shared" si="0"/>
        <v>42.063217655822122</v>
      </c>
    </row>
    <row r="8" spans="1:8" x14ac:dyDescent="0.3">
      <c r="A8" s="2" t="s">
        <v>61</v>
      </c>
      <c r="B8" s="7">
        <v>-28.963999999999999</v>
      </c>
      <c r="C8" s="8">
        <v>-4.3520000000000003</v>
      </c>
      <c r="D8" s="25">
        <f t="shared" si="1"/>
        <v>-33.316000000000003</v>
      </c>
      <c r="E8" s="19">
        <f t="shared" si="0"/>
        <v>-12.016722484512558</v>
      </c>
    </row>
    <row r="9" spans="1:8" x14ac:dyDescent="0.3">
      <c r="A9" s="14" t="s">
        <v>92</v>
      </c>
      <c r="B9" s="6">
        <v>-19.009</v>
      </c>
      <c r="C9" s="5">
        <v>-4.7889999999999997</v>
      </c>
      <c r="D9" s="35">
        <f t="shared" si="1"/>
        <v>-23.798000000000002</v>
      </c>
      <c r="E9" s="17">
        <f t="shared" si="0"/>
        <v>-8.5836823654229146</v>
      </c>
    </row>
    <row r="10" spans="1:8" x14ac:dyDescent="0.3">
      <c r="A10" s="14" t="s">
        <v>90</v>
      </c>
      <c r="B10" s="6">
        <v>-5.9829999999999997</v>
      </c>
      <c r="C10" s="5">
        <v>-1.454</v>
      </c>
      <c r="D10" s="35">
        <f t="shared" si="1"/>
        <v>-7.4369999999999994</v>
      </c>
      <c r="E10" s="19">
        <f t="shared" si="0"/>
        <v>-2.6824458253487777</v>
      </c>
    </row>
    <row r="11" spans="1:8" x14ac:dyDescent="0.3">
      <c r="A11" s="14" t="s">
        <v>91</v>
      </c>
      <c r="B11" s="6">
        <v>9.6690000000000005</v>
      </c>
      <c r="C11" s="5">
        <v>2.44</v>
      </c>
      <c r="D11" s="35">
        <f t="shared" si="1"/>
        <v>12.109</v>
      </c>
      <c r="E11" s="19">
        <f t="shared" si="0"/>
        <v>4.3675859216281232</v>
      </c>
    </row>
    <row r="12" spans="1:8" x14ac:dyDescent="0.3">
      <c r="A12" s="14" t="s">
        <v>96</v>
      </c>
      <c r="B12" s="6">
        <v>33.186</v>
      </c>
      <c r="C12" s="5">
        <v>8.1959999999999997</v>
      </c>
      <c r="D12" s="35">
        <f t="shared" si="1"/>
        <v>41.381999999999998</v>
      </c>
      <c r="E12" s="19">
        <f t="shared" si="0"/>
        <v>14.926041837378394</v>
      </c>
    </row>
    <row r="13" spans="1:8" x14ac:dyDescent="0.3">
      <c r="A13" s="23" t="s">
        <v>94</v>
      </c>
      <c r="B13" s="6">
        <v>46.430999999999997</v>
      </c>
      <c r="C13" s="5">
        <v>11.366</v>
      </c>
      <c r="D13" s="35">
        <f t="shared" si="1"/>
        <v>57.796999999999997</v>
      </c>
      <c r="E13" s="19">
        <f t="shared" si="0"/>
        <v>20.846755596031102</v>
      </c>
    </row>
    <row r="14" spans="1:8" x14ac:dyDescent="0.3">
      <c r="A14" s="14" t="s">
        <v>93</v>
      </c>
      <c r="B14" s="6">
        <v>20.608000000000001</v>
      </c>
      <c r="C14" s="5">
        <v>5.0410000000000004</v>
      </c>
      <c r="D14" s="35">
        <f t="shared" si="1"/>
        <v>25.649000000000001</v>
      </c>
      <c r="E14" s="19">
        <f t="shared" si="0"/>
        <v>9.2513181355883827</v>
      </c>
    </row>
    <row r="15" spans="1:8" x14ac:dyDescent="0.3">
      <c r="A15" s="14" t="s">
        <v>95</v>
      </c>
      <c r="B15" s="6">
        <v>40.81</v>
      </c>
      <c r="C15" s="5">
        <v>9.9830000000000005</v>
      </c>
      <c r="D15" s="35">
        <f t="shared" si="1"/>
        <v>50.793000000000006</v>
      </c>
      <c r="E15" s="19">
        <f t="shared" si="0"/>
        <v>18.320488208543832</v>
      </c>
    </row>
    <row r="16" spans="1:8" x14ac:dyDescent="0.3">
      <c r="A16" s="15" t="s">
        <v>64</v>
      </c>
      <c r="B16" s="12">
        <v>6.5759999999999996</v>
      </c>
      <c r="C16" s="26">
        <v>0.88300000000000001</v>
      </c>
      <c r="D16" s="27">
        <f t="shared" si="1"/>
        <v>7.4589999999999996</v>
      </c>
      <c r="E16" s="17">
        <f t="shared" si="0"/>
        <v>2.6903809884733807</v>
      </c>
    </row>
    <row r="17" spans="1:5" x14ac:dyDescent="0.3">
      <c r="A17" s="14" t="s">
        <v>63</v>
      </c>
      <c r="B17" s="6">
        <v>-19.378</v>
      </c>
      <c r="C17" s="5">
        <v>-4.7939999999999996</v>
      </c>
      <c r="D17" s="35">
        <f t="shared" si="1"/>
        <v>-24.172000000000001</v>
      </c>
      <c r="E17" s="19">
        <f t="shared" si="0"/>
        <v>-8.7185801385411672</v>
      </c>
    </row>
    <row r="18" spans="1:5" x14ac:dyDescent="0.3">
      <c r="A18" s="14" t="s">
        <v>68</v>
      </c>
      <c r="B18" s="6">
        <v>141.917</v>
      </c>
      <c r="C18" s="5">
        <v>25.475000000000001</v>
      </c>
      <c r="D18" s="35">
        <f t="shared" si="1"/>
        <v>167.392</v>
      </c>
      <c r="E18" s="19">
        <f t="shared" si="0"/>
        <v>60.376492079707219</v>
      </c>
    </row>
    <row r="19" spans="1:5" x14ac:dyDescent="0.3">
      <c r="A19" s="14" t="s">
        <v>65</v>
      </c>
      <c r="B19" s="6">
        <v>70.722999999999999</v>
      </c>
      <c r="C19" s="5">
        <v>7.3630000000000004</v>
      </c>
      <c r="D19" s="35">
        <f t="shared" si="1"/>
        <v>78.085999999999999</v>
      </c>
      <c r="E19" s="19">
        <f t="shared" si="0"/>
        <v>28.164779443079826</v>
      </c>
    </row>
    <row r="20" spans="1:5" x14ac:dyDescent="0.3">
      <c r="A20" s="14" t="s">
        <v>66</v>
      </c>
      <c r="B20" s="6">
        <v>42.165999999999997</v>
      </c>
      <c r="C20" s="5">
        <v>1.7430000000000001</v>
      </c>
      <c r="D20" s="35">
        <f t="shared" si="1"/>
        <v>43.908999999999999</v>
      </c>
      <c r="E20" s="19">
        <f t="shared" si="0"/>
        <v>15.83750352900894</v>
      </c>
    </row>
    <row r="21" spans="1:5" x14ac:dyDescent="0.3">
      <c r="A21" s="23" t="s">
        <v>67</v>
      </c>
      <c r="B21" s="6">
        <v>178.27699999999999</v>
      </c>
      <c r="C21" s="5">
        <v>30.326000000000001</v>
      </c>
      <c r="D21" s="35">
        <f t="shared" si="1"/>
        <v>208.60299999999998</v>
      </c>
      <c r="E21" s="19">
        <f t="shared" si="0"/>
        <v>75.24085605825347</v>
      </c>
    </row>
    <row r="22" spans="1:5" x14ac:dyDescent="0.3">
      <c r="A22" s="24" t="s">
        <v>47</v>
      </c>
      <c r="B22" s="12">
        <v>155.553</v>
      </c>
      <c r="C22" s="26">
        <v>16.251000000000001</v>
      </c>
      <c r="D22" s="26">
        <v>171.78299999999999</v>
      </c>
      <c r="E22" s="17">
        <f t="shared" si="0"/>
        <v>61.960278501531405</v>
      </c>
    </row>
    <row r="23" spans="1:5" x14ac:dyDescent="0.3">
      <c r="A23" s="2" t="s">
        <v>48</v>
      </c>
      <c r="B23" s="7">
        <v>141.70099999999999</v>
      </c>
      <c r="C23" s="8">
        <v>13.923999999999999</v>
      </c>
      <c r="D23" s="8">
        <v>155.625</v>
      </c>
      <c r="E23" s="21">
        <f t="shared" si="0"/>
        <v>56.132261875743382</v>
      </c>
    </row>
    <row r="24" spans="1:5" x14ac:dyDescent="0.3">
      <c r="A24" s="14" t="s">
        <v>71</v>
      </c>
      <c r="B24" s="6">
        <v>104.864</v>
      </c>
      <c r="C24" s="5">
        <v>17.295000000000002</v>
      </c>
      <c r="D24" s="35">
        <f t="shared" ref="D24:D30" si="2">B24+C24</f>
        <v>122.15900000000001</v>
      </c>
      <c r="E24" s="19">
        <f t="shared" si="0"/>
        <v>44.061436006290357</v>
      </c>
    </row>
    <row r="25" spans="1:5" x14ac:dyDescent="0.3">
      <c r="A25" s="14" t="s">
        <v>69</v>
      </c>
      <c r="B25" s="6">
        <v>-7.62</v>
      </c>
      <c r="C25" s="5">
        <v>-1.2430000000000001</v>
      </c>
      <c r="D25" s="35">
        <f t="shared" si="2"/>
        <v>-8.8629999999999995</v>
      </c>
      <c r="E25" s="19">
        <f t="shared" si="0"/>
        <v>-3.1967886715162317</v>
      </c>
    </row>
    <row r="26" spans="1:5" x14ac:dyDescent="0.3">
      <c r="A26" s="14" t="s">
        <v>70</v>
      </c>
      <c r="B26" s="6">
        <v>0.441</v>
      </c>
      <c r="C26" s="5">
        <v>-0.30199999999999999</v>
      </c>
      <c r="D26" s="35">
        <f t="shared" si="2"/>
        <v>0.13900000000000001</v>
      </c>
      <c r="E26" s="19">
        <f t="shared" si="0"/>
        <v>5.0135803378174013E-2</v>
      </c>
    </row>
    <row r="27" spans="1:5" x14ac:dyDescent="0.3">
      <c r="A27" s="23" t="s">
        <v>73</v>
      </c>
      <c r="B27" s="6">
        <v>166.73599999999999</v>
      </c>
      <c r="C27" s="5">
        <v>23.34</v>
      </c>
      <c r="D27" s="35">
        <f t="shared" si="2"/>
        <v>190.07599999999999</v>
      </c>
      <c r="E27" s="19">
        <f t="shared" si="0"/>
        <v>68.558366639638862</v>
      </c>
    </row>
    <row r="28" spans="1:5" x14ac:dyDescent="0.3">
      <c r="A28" s="14" t="s">
        <v>72</v>
      </c>
      <c r="B28" s="6">
        <v>160.45699999999999</v>
      </c>
      <c r="C28" s="5">
        <v>22.995000000000001</v>
      </c>
      <c r="D28" s="35">
        <f t="shared" si="2"/>
        <v>183.452</v>
      </c>
      <c r="E28" s="19">
        <f t="shared" si="0"/>
        <v>66.169161160667471</v>
      </c>
    </row>
    <row r="29" spans="1:5" x14ac:dyDescent="0.3">
      <c r="A29" s="14" t="s">
        <v>74</v>
      </c>
      <c r="B29" s="6">
        <v>61.036999999999999</v>
      </c>
      <c r="C29" s="5">
        <v>4.085</v>
      </c>
      <c r="D29" s="35">
        <f t="shared" si="2"/>
        <v>65.122</v>
      </c>
      <c r="E29" s="19">
        <f t="shared" si="0"/>
        <v>23.488804227290991</v>
      </c>
    </row>
    <row r="30" spans="1:5" x14ac:dyDescent="0.3">
      <c r="A30" s="2" t="s">
        <v>75</v>
      </c>
      <c r="B30" s="7">
        <v>-10.192</v>
      </c>
      <c r="C30" s="8">
        <v>-1.758</v>
      </c>
      <c r="D30" s="25">
        <f t="shared" si="2"/>
        <v>-11.95</v>
      </c>
      <c r="E30" s="21">
        <f t="shared" si="0"/>
        <v>-4.3102363335912184</v>
      </c>
    </row>
    <row r="31" spans="1:5" x14ac:dyDescent="0.3">
      <c r="A31" s="23" t="s">
        <v>55</v>
      </c>
      <c r="B31" s="6">
        <v>473.90600000000001</v>
      </c>
      <c r="C31" s="5">
        <v>78.296999999999997</v>
      </c>
      <c r="D31" s="5">
        <v>552.202</v>
      </c>
      <c r="E31" s="19">
        <f t="shared" si="0"/>
        <v>199.17331580600319</v>
      </c>
    </row>
    <row r="32" spans="1:5" x14ac:dyDescent="0.3">
      <c r="A32" s="14" t="s">
        <v>56</v>
      </c>
      <c r="B32" s="6">
        <v>378.55500000000001</v>
      </c>
      <c r="C32" s="5">
        <v>59.215000000000003</v>
      </c>
      <c r="D32" s="35">
        <f t="shared" ref="D32:D55" si="3">B32+C32</f>
        <v>437.77</v>
      </c>
      <c r="E32" s="19">
        <f t="shared" si="0"/>
        <v>157.8989255026132</v>
      </c>
    </row>
    <row r="33" spans="1:5" x14ac:dyDescent="0.3">
      <c r="A33" s="14" t="s">
        <v>57</v>
      </c>
      <c r="B33" s="6">
        <v>226.81200000000001</v>
      </c>
      <c r="C33" s="5">
        <v>34.859000000000002</v>
      </c>
      <c r="D33" s="35">
        <f t="shared" si="3"/>
        <v>261.67099999999999</v>
      </c>
      <c r="E33" s="19">
        <f t="shared" si="0"/>
        <v>94.381912271727842</v>
      </c>
    </row>
    <row r="34" spans="1:5" x14ac:dyDescent="0.3">
      <c r="A34" s="14" t="s">
        <v>85</v>
      </c>
      <c r="B34" s="6">
        <v>114.69799999999999</v>
      </c>
      <c r="C34" s="5">
        <v>12.348000000000001</v>
      </c>
      <c r="D34" s="35">
        <f t="shared" si="3"/>
        <v>127.04599999999999</v>
      </c>
      <c r="E34" s="19">
        <f t="shared" ref="E34:E58" si="4">D34/((1+$H$2)^26)</f>
        <v>45.824124287651046</v>
      </c>
    </row>
    <row r="35" spans="1:5" x14ac:dyDescent="0.3">
      <c r="A35" s="14" t="s">
        <v>83</v>
      </c>
      <c r="B35" s="6">
        <v>-92.816999999999993</v>
      </c>
      <c r="C35" s="5">
        <v>-5.6470000000000002</v>
      </c>
      <c r="D35" s="35">
        <f t="shared" si="3"/>
        <v>-98.463999999999999</v>
      </c>
      <c r="E35" s="19">
        <f t="shared" si="4"/>
        <v>-35.514904631859899</v>
      </c>
    </row>
    <row r="36" spans="1:5" x14ac:dyDescent="0.3">
      <c r="A36" s="14" t="s">
        <v>84</v>
      </c>
      <c r="B36" s="6">
        <v>-47.137999999999998</v>
      </c>
      <c r="C36" s="5">
        <v>-4.1020000000000003</v>
      </c>
      <c r="D36" s="35">
        <f t="shared" si="3"/>
        <v>-51.239999999999995</v>
      </c>
      <c r="E36" s="19">
        <f t="shared" si="4"/>
        <v>-18.481716295666445</v>
      </c>
    </row>
    <row r="37" spans="1:5" x14ac:dyDescent="0.3">
      <c r="A37" s="15" t="s">
        <v>87</v>
      </c>
      <c r="B37" s="12">
        <v>-70.706000000000003</v>
      </c>
      <c r="C37" s="26">
        <v>-15.589</v>
      </c>
      <c r="D37" s="27">
        <f t="shared" si="3"/>
        <v>-86.295000000000002</v>
      </c>
      <c r="E37" s="17">
        <f t="shared" si="4"/>
        <v>-31.125677356255586</v>
      </c>
    </row>
    <row r="38" spans="1:5" x14ac:dyDescent="0.3">
      <c r="A38" s="23" t="s">
        <v>86</v>
      </c>
      <c r="B38" s="6">
        <v>147.898</v>
      </c>
      <c r="C38" s="5">
        <v>4.0270000000000001</v>
      </c>
      <c r="D38" s="35">
        <f t="shared" si="3"/>
        <v>151.92499999999998</v>
      </c>
      <c r="E38" s="19">
        <f t="shared" si="4"/>
        <v>54.797711713878314</v>
      </c>
    </row>
    <row r="39" spans="1:5" x14ac:dyDescent="0.3">
      <c r="A39" s="14" t="s">
        <v>88</v>
      </c>
      <c r="B39" s="6">
        <v>-207.98</v>
      </c>
      <c r="C39" s="5">
        <v>-29.72</v>
      </c>
      <c r="D39" s="35">
        <f t="shared" si="3"/>
        <v>-237.7</v>
      </c>
      <c r="E39" s="19">
        <f t="shared" si="4"/>
        <v>-85.735830669006916</v>
      </c>
    </row>
    <row r="40" spans="1:5" x14ac:dyDescent="0.3">
      <c r="A40" s="14" t="s">
        <v>89</v>
      </c>
      <c r="B40" s="6">
        <v>-264.44099999999997</v>
      </c>
      <c r="C40" s="5">
        <v>-30.102</v>
      </c>
      <c r="D40" s="35">
        <f t="shared" si="3"/>
        <v>-294.54299999999995</v>
      </c>
      <c r="E40" s="19">
        <f t="shared" si="4"/>
        <v>-106.23848873681658</v>
      </c>
    </row>
    <row r="41" spans="1:5" x14ac:dyDescent="0.3">
      <c r="A41" s="24" t="s">
        <v>77</v>
      </c>
      <c r="B41" s="12">
        <v>273.28199999999998</v>
      </c>
      <c r="C41" s="26">
        <v>46.350999999999999</v>
      </c>
      <c r="D41" s="27">
        <f t="shared" si="3"/>
        <v>319.63299999999998</v>
      </c>
      <c r="E41" s="17">
        <f t="shared" si="4"/>
        <v>115.28818159119346</v>
      </c>
    </row>
    <row r="42" spans="1:5" x14ac:dyDescent="0.3">
      <c r="A42" t="s">
        <v>76</v>
      </c>
      <c r="B42" s="6">
        <v>-40.267000000000003</v>
      </c>
      <c r="C42" s="5">
        <v>-12.319000000000001</v>
      </c>
      <c r="D42" s="35">
        <f t="shared" si="3"/>
        <v>-52.586000000000006</v>
      </c>
      <c r="E42" s="19">
        <f t="shared" si="4"/>
        <v>-18.967204003198983</v>
      </c>
    </row>
    <row r="43" spans="1:5" x14ac:dyDescent="0.3">
      <c r="A43" t="s">
        <v>82</v>
      </c>
      <c r="B43" s="6">
        <v>-62.02</v>
      </c>
      <c r="C43" s="5">
        <v>-14.723000000000001</v>
      </c>
      <c r="D43" s="35">
        <f t="shared" si="3"/>
        <v>-76.743000000000009</v>
      </c>
      <c r="E43" s="19">
        <f t="shared" si="4"/>
        <v>-27.680373803246106</v>
      </c>
    </row>
    <row r="44" spans="1:5" x14ac:dyDescent="0.3">
      <c r="A44" t="s">
        <v>79</v>
      </c>
      <c r="B44" s="6">
        <v>0.41799999999999998</v>
      </c>
      <c r="C44" s="5">
        <v>-1.504</v>
      </c>
      <c r="D44" s="35">
        <f t="shared" si="3"/>
        <v>-1.0860000000000001</v>
      </c>
      <c r="E44" s="19">
        <f t="shared" si="4"/>
        <v>-0.39170850696904302</v>
      </c>
    </row>
    <row r="45" spans="1:5" x14ac:dyDescent="0.3">
      <c r="A45" t="s">
        <v>78</v>
      </c>
      <c r="B45" s="6">
        <v>172.881</v>
      </c>
      <c r="C45" s="5">
        <v>35.496000000000002</v>
      </c>
      <c r="D45" s="35">
        <f t="shared" si="3"/>
        <v>208.37700000000001</v>
      </c>
      <c r="E45" s="19">
        <f t="shared" si="4"/>
        <v>75.159340291609823</v>
      </c>
    </row>
    <row r="46" spans="1:5" x14ac:dyDescent="0.3">
      <c r="A46" t="s">
        <v>80</v>
      </c>
      <c r="B46" s="6">
        <v>-40.429000000000002</v>
      </c>
      <c r="C46" s="5">
        <v>-10.914999999999999</v>
      </c>
      <c r="D46" s="35">
        <f t="shared" si="3"/>
        <v>-51.344000000000001</v>
      </c>
      <c r="E46" s="19">
        <f t="shared" si="4"/>
        <v>-18.519227975891845</v>
      </c>
    </row>
    <row r="47" spans="1:5" x14ac:dyDescent="0.3">
      <c r="A47" s="14" t="s">
        <v>81</v>
      </c>
      <c r="B47" s="6">
        <v>-52.636000000000003</v>
      </c>
      <c r="C47" s="5">
        <v>-13.329000000000001</v>
      </c>
      <c r="D47" s="35">
        <f t="shared" si="3"/>
        <v>-65.965000000000003</v>
      </c>
      <c r="E47" s="19">
        <f t="shared" si="4"/>
        <v>-23.792865250656465</v>
      </c>
    </row>
    <row r="48" spans="1:5" x14ac:dyDescent="0.3">
      <c r="A48" s="24" t="s">
        <v>99</v>
      </c>
      <c r="B48" s="12">
        <v>354.39</v>
      </c>
      <c r="C48" s="26">
        <v>77.033000000000001</v>
      </c>
      <c r="D48" s="27">
        <f t="shared" si="3"/>
        <v>431.423</v>
      </c>
      <c r="E48" s="17">
        <f t="shared" si="4"/>
        <v>155.60963094116522</v>
      </c>
    </row>
    <row r="49" spans="1:5" x14ac:dyDescent="0.3">
      <c r="A49" s="14" t="s">
        <v>97</v>
      </c>
      <c r="B49" s="6">
        <v>-56.582000000000001</v>
      </c>
      <c r="C49" s="5">
        <v>-9.9459999999999997</v>
      </c>
      <c r="D49" s="35">
        <f t="shared" si="3"/>
        <v>-66.528000000000006</v>
      </c>
      <c r="E49" s="19">
        <f t="shared" si="4"/>
        <v>-23.995933288799719</v>
      </c>
    </row>
    <row r="50" spans="1:5" x14ac:dyDescent="0.3">
      <c r="A50" s="14" t="s">
        <v>98</v>
      </c>
      <c r="B50" s="6">
        <v>223.029</v>
      </c>
      <c r="C50" s="5">
        <v>44.908000000000001</v>
      </c>
      <c r="D50" s="35">
        <f t="shared" si="3"/>
        <v>267.93700000000001</v>
      </c>
      <c r="E50" s="19">
        <f t="shared" si="4"/>
        <v>96.641991005307986</v>
      </c>
    </row>
    <row r="51" spans="1:5" x14ac:dyDescent="0.3">
      <c r="A51" s="14" t="s">
        <v>104</v>
      </c>
      <c r="B51" s="6">
        <v>-51.292000000000002</v>
      </c>
      <c r="C51" s="5">
        <v>-6.5039999999999996</v>
      </c>
      <c r="D51" s="35">
        <f t="shared" si="3"/>
        <v>-57.795999999999999</v>
      </c>
      <c r="E51" s="19">
        <f t="shared" si="4"/>
        <v>-20.846394906798167</v>
      </c>
    </row>
    <row r="52" spans="1:5" x14ac:dyDescent="0.3">
      <c r="A52" s="14" t="s">
        <v>101</v>
      </c>
      <c r="B52" s="6">
        <v>-3.194</v>
      </c>
      <c r="C52" s="5">
        <v>1.82</v>
      </c>
      <c r="D52" s="35">
        <f t="shared" si="3"/>
        <v>-1.3739999999999999</v>
      </c>
      <c r="E52" s="19">
        <f t="shared" si="4"/>
        <v>-0.49558700605475597</v>
      </c>
    </row>
    <row r="53" spans="1:5" x14ac:dyDescent="0.3">
      <c r="A53" s="14" t="s">
        <v>100</v>
      </c>
      <c r="B53" s="6">
        <v>296.43099999999998</v>
      </c>
      <c r="C53" s="5">
        <v>65.25</v>
      </c>
      <c r="D53" s="35">
        <f t="shared" si="3"/>
        <v>361.68099999999998</v>
      </c>
      <c r="E53" s="19">
        <f t="shared" si="4"/>
        <v>130.45444245770759</v>
      </c>
    </row>
    <row r="54" spans="1:5" x14ac:dyDescent="0.3">
      <c r="A54" s="14" t="s">
        <v>102</v>
      </c>
      <c r="B54" s="6">
        <v>9.0589999999999993</v>
      </c>
      <c r="C54" s="5">
        <v>-1.4890000000000001</v>
      </c>
      <c r="D54" s="35">
        <f t="shared" si="3"/>
        <v>7.5699999999999994</v>
      </c>
      <c r="E54" s="19">
        <f t="shared" si="4"/>
        <v>2.7304174933293326</v>
      </c>
    </row>
    <row r="55" spans="1:5" x14ac:dyDescent="0.3">
      <c r="A55" s="2" t="s">
        <v>103</v>
      </c>
      <c r="B55" s="7">
        <v>-44.228000000000002</v>
      </c>
      <c r="C55" s="8">
        <v>-6.2530000000000001</v>
      </c>
      <c r="D55" s="25">
        <f t="shared" si="3"/>
        <v>-50.481000000000002</v>
      </c>
      <c r="E55" s="21">
        <f t="shared" si="4"/>
        <v>-18.207953167867643</v>
      </c>
    </row>
    <row r="56" spans="1:5" x14ac:dyDescent="0.3">
      <c r="A56" s="14" t="s">
        <v>54</v>
      </c>
      <c r="B56" s="6">
        <v>31.981999999999999</v>
      </c>
      <c r="C56" s="5">
        <v>2.6389999999999998</v>
      </c>
      <c r="D56" s="5">
        <v>34.621000000000002</v>
      </c>
      <c r="E56" s="19">
        <f t="shared" si="4"/>
        <v>12.487421933494694</v>
      </c>
    </row>
    <row r="57" spans="1:5" x14ac:dyDescent="0.3">
      <c r="A57" s="14" t="s">
        <v>52</v>
      </c>
      <c r="B57" s="6">
        <v>11.704000000000001</v>
      </c>
      <c r="C57" s="5">
        <v>2.5779999999999998</v>
      </c>
      <c r="D57" s="5">
        <v>14.282</v>
      </c>
      <c r="E57" s="19">
        <f t="shared" si="4"/>
        <v>5.1513636247991457</v>
      </c>
    </row>
    <row r="58" spans="1:5" x14ac:dyDescent="0.3">
      <c r="A58" s="41" t="s">
        <v>53</v>
      </c>
      <c r="B58" s="7">
        <v>39.084000000000003</v>
      </c>
      <c r="C58" s="8">
        <v>4.8019999999999996</v>
      </c>
      <c r="D58" s="8">
        <v>43.886000000000003</v>
      </c>
      <c r="E58" s="21">
        <f t="shared" si="4"/>
        <v>15.829207676651402</v>
      </c>
    </row>
    <row r="59" spans="1:5" x14ac:dyDescent="0.3">
      <c r="A59" s="15"/>
      <c r="B59" s="11"/>
      <c r="C59" s="11"/>
      <c r="D59" s="11"/>
      <c r="E59" s="11"/>
    </row>
    <row r="60" spans="1:5" x14ac:dyDescent="0.3">
      <c r="A60" s="14"/>
    </row>
    <row r="61" spans="1:5" x14ac:dyDescent="0.3">
      <c r="A61" s="14"/>
    </row>
    <row r="62" spans="1:5" x14ac:dyDescent="0.3">
      <c r="A62" s="14"/>
    </row>
    <row r="63" spans="1:5" x14ac:dyDescent="0.3">
      <c r="A63" s="14"/>
    </row>
    <row r="64" spans="1:5" x14ac:dyDescent="0.3">
      <c r="A64" s="14"/>
    </row>
    <row r="65" spans="1:1" x14ac:dyDescent="0.3">
      <c r="A65" s="14"/>
    </row>
    <row r="66" spans="1:1" x14ac:dyDescent="0.3">
      <c r="A66" s="14"/>
    </row>
    <row r="67" spans="1:1" x14ac:dyDescent="0.3">
      <c r="A67" s="14"/>
    </row>
    <row r="68" spans="1:1" x14ac:dyDescent="0.3">
      <c r="A68" s="14"/>
    </row>
    <row r="69" spans="1:1" x14ac:dyDescent="0.3">
      <c r="A69" s="14"/>
    </row>
    <row r="70" spans="1:1" x14ac:dyDescent="0.3">
      <c r="A70" s="14"/>
    </row>
  </sheetData>
  <sortState xmlns:xlrd2="http://schemas.microsoft.com/office/spreadsheetml/2017/richdata2" ref="A2:E70">
    <sortCondition ref="A1:A7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Q2</vt:lpstr>
      <vt:lpstr>Q3</vt:lpstr>
      <vt:lpstr>Q4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Bastiaan van der Hoeven</dc:creator>
  <cp:lastModifiedBy>Bastiaan van der Hoeven</cp:lastModifiedBy>
  <cp:lastPrinted>2024-05-20T13:01:57Z</cp:lastPrinted>
  <dcterms:created xsi:type="dcterms:W3CDTF">2024-05-01T07:41:12Z</dcterms:created>
  <dcterms:modified xsi:type="dcterms:W3CDTF">2024-10-28T11:18:49Z</dcterms:modified>
</cp:coreProperties>
</file>